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5480" windowHeight="11505" tabRatio="880" activeTab="0"/>
  </bookViews>
  <sheets>
    <sheet name="Trostrunde" sheetId="1" r:id="rId1"/>
  </sheets>
  <definedNames>
    <definedName name="_xlnm.Print_Area" localSheetId="0">'Trostrunde'!$A$1:$BM$165</definedName>
  </definedNames>
  <calcPr fullCalcOnLoad="1"/>
</workbook>
</file>

<file path=xl/sharedStrings.xml><?xml version="1.0" encoding="utf-8"?>
<sst xmlns="http://schemas.openxmlformats.org/spreadsheetml/2006/main" count="403" uniqueCount="104">
  <si>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</si>
  <si>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</si>
  <si>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</si>
  <si>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</si>
  <si>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</si>
  <si>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</si>
  <si>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</si>
  <si>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</si>
  <si>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</si>
  <si>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SF</t>
  </si>
  <si>
    <t>Beginn</t>
  </si>
  <si>
    <t>Spielpaarung</t>
  </si>
  <si>
    <t>Ergebnis</t>
  </si>
  <si>
    <t>-</t>
  </si>
  <si>
    <t>:</t>
  </si>
  <si>
    <t>Pkt.</t>
  </si>
  <si>
    <t>Tore</t>
  </si>
  <si>
    <t>Diff.</t>
  </si>
  <si>
    <t>Gruppe A</t>
  </si>
  <si>
    <t>Gruppe B</t>
  </si>
  <si>
    <t>Gruppe C</t>
  </si>
  <si>
    <t>Gruppe D</t>
  </si>
  <si>
    <t>Sonntag</t>
  </si>
  <si>
    <t xml:space="preserve">II. Spielplan </t>
  </si>
  <si>
    <t>Grp.</t>
  </si>
  <si>
    <t>III. Abschlußtabellen Vorrunde</t>
  </si>
  <si>
    <t>IV. Endrunde (Bei Unentschieden folgt ein sofortiges 9m-Schießen)</t>
  </si>
  <si>
    <t>1. Viertelfinale</t>
  </si>
  <si>
    <t>2. Viertelfinale</t>
  </si>
  <si>
    <t>3. Viertelfinale</t>
  </si>
  <si>
    <t>4. Viertelfinale</t>
  </si>
  <si>
    <t>1. Halbfinale Plätze 1 - 4</t>
  </si>
  <si>
    <t>Sieger 1. Viertelfinale</t>
  </si>
  <si>
    <t>Sieger 2. Viertelfinale</t>
  </si>
  <si>
    <t>2. Halbfinale Plätze 1 - 4</t>
  </si>
  <si>
    <t>Sieger 3. Viertelfinale</t>
  </si>
  <si>
    <t>Sieger 4. Viertelfinale</t>
  </si>
  <si>
    <t>1. Halbfinale Plätze 5 - 8</t>
  </si>
  <si>
    <t>Verlierer 1. Viertelfinale</t>
  </si>
  <si>
    <t>Verlierer 2. Viertelfinale</t>
  </si>
  <si>
    <t>2. Halbfinale Plätze 5 - 8</t>
  </si>
  <si>
    <t>Verlierer 3. Viertelfinale</t>
  </si>
  <si>
    <t>Verlierer 4. Viertelfinale</t>
  </si>
  <si>
    <t>Spiel um Platz 11 und 12</t>
  </si>
  <si>
    <t>Spiel um Platz 9 und 10</t>
  </si>
  <si>
    <t>Spiel um Platz 7 und 8</t>
  </si>
  <si>
    <t>Verlierer 1. Halbfinale Pl. 5 - 8</t>
  </si>
  <si>
    <t>Verlierer 2. Halbfinale Pl. 5 - 8</t>
  </si>
  <si>
    <t>Spiel um Platz 5 und 6</t>
  </si>
  <si>
    <t>Sieger 1. Halbfinale Pl. 5 - 8</t>
  </si>
  <si>
    <t>Sieger 2. Halbfinale Pl. 5 - 8</t>
  </si>
  <si>
    <t>Spiel um Platz 3 und 4</t>
  </si>
  <si>
    <t>Verlierer 1. Halbfinale Pl. 1 - 4</t>
  </si>
  <si>
    <t>Verlierer 2. Halbfinale Pl. 1 - 4</t>
  </si>
  <si>
    <t>Sieger 1. Halbfinale Pl. 1 - 4</t>
  </si>
  <si>
    <t>Sieger 2. Halbfinale Pl. 1 - 4</t>
  </si>
  <si>
    <t>Trostrunde</t>
  </si>
  <si>
    <t>U10 BIG WORLD JUNIOR Cup 2013</t>
  </si>
  <si>
    <t xml:space="preserve">Trostrunde </t>
  </si>
  <si>
    <t>Spiel um Platz 13 und 14</t>
  </si>
  <si>
    <t>Spiel um Platz 15 und 16</t>
  </si>
  <si>
    <t>Drittbester Gruppenvierter</t>
  </si>
  <si>
    <t>Viertbester Gruppenvierter</t>
  </si>
  <si>
    <t>Bester Gruppenvierter</t>
  </si>
  <si>
    <t>Zweitbester Gruppenvierter</t>
  </si>
  <si>
    <t>Drittbester Gruppendritter</t>
  </si>
  <si>
    <t>Viertbester Gruppendritter</t>
  </si>
  <si>
    <t>Bester Gruppendritter</t>
  </si>
  <si>
    <t>Zweitbester Gruppendritter</t>
  </si>
  <si>
    <t xml:space="preserve">Endspiel </t>
  </si>
  <si>
    <t>Gruppe 6</t>
  </si>
  <si>
    <t>Gruppe 7</t>
  </si>
  <si>
    <t>Gruppe 8</t>
  </si>
  <si>
    <t>Gruppe 9</t>
  </si>
  <si>
    <t>Erster Gruppe 6</t>
  </si>
  <si>
    <t>Zweiter Gruppe 8</t>
  </si>
  <si>
    <t>Erster Gruppe 7</t>
  </si>
  <si>
    <t>Zweiter Gruppe 9</t>
  </si>
  <si>
    <t>Erster Gruppe 8</t>
  </si>
  <si>
    <t>Zweiter Gruppe 6</t>
  </si>
  <si>
    <t>Erster Gruppe 9</t>
  </si>
  <si>
    <t>Zweiter Gruppe 7</t>
  </si>
  <si>
    <t>beim Garather SV, Koblenzer Str. 133, 40595 Düsseldorf</t>
  </si>
  <si>
    <t>MSK Zilina (SK)</t>
  </si>
  <si>
    <t>SG Orken Noithausen</t>
  </si>
  <si>
    <t>FSV Zwickau</t>
  </si>
  <si>
    <t>FC Skanderborg (DK)</t>
  </si>
  <si>
    <t>1. SC Znojmo (CZ)</t>
  </si>
  <si>
    <t>VfL Bochum</t>
  </si>
  <si>
    <t>FC Honka</t>
  </si>
  <si>
    <t>KSV Baunatal</t>
  </si>
  <si>
    <t>BV 04 Düsseldorf</t>
  </si>
  <si>
    <t>Niendorfer TSV</t>
  </si>
  <si>
    <t>SG Unterrath</t>
  </si>
  <si>
    <t>SKV Mörfelden</t>
  </si>
  <si>
    <t>ATC Hengelo (NL)</t>
  </si>
  <si>
    <t>Olympia Kassel</t>
  </si>
  <si>
    <t>SG Kaarst</t>
  </si>
  <si>
    <t>Garather SV II</t>
  </si>
  <si>
    <t>Wuppertaler SV</t>
  </si>
  <si>
    <t>Jugendfussballakamedie Düsseldorf</t>
  </si>
  <si>
    <t>1. FC Mönchengladbach</t>
  </si>
  <si>
    <t>DJK/VfL Giesenkirchen</t>
  </si>
  <si>
    <t>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</si>
</sst>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 ;[Red]\-0\ "/>
    <numFmt numFmtId="173" formatCode="#,##0.00\ &quot;€&quot;"/>
    <numFmt numFmtId="174" formatCode="h:mm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20"/>
      <name val="Comic Sans MS"/>
      <family val="4"/>
    </font>
    <font>
      <b/>
      <u val="single"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9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45" fillId="28" borderId="0" applyNumberFormat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8" fillId="0" borderId="0" xfId="52" applyFont="1" applyFill="1" applyBorder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0" fillId="0" borderId="0" xfId="52" applyFont="1" applyAlignment="1">
      <alignment horizontal="right"/>
      <protection/>
    </xf>
    <xf numFmtId="0" fontId="7" fillId="0" borderId="10" xfId="52" applyFont="1" applyBorder="1" applyAlignment="1">
      <alignment horizontal="center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12" fillId="0" borderId="0" xfId="52" applyFont="1" applyFill="1" applyBorder="1" applyAlignment="1" applyProtection="1">
      <alignment horizontal="centerContinuous"/>
      <protection hidden="1"/>
    </xf>
    <xf numFmtId="0" fontId="2" fillId="0" borderId="0" xfId="52" applyFont="1" applyFill="1" applyBorder="1" applyAlignment="1" applyProtection="1">
      <alignment horizontal="centerContinuous"/>
      <protection hidden="1"/>
    </xf>
    <xf numFmtId="0" fontId="2" fillId="0" borderId="0" xfId="52" applyFont="1" applyFill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left" vertical="center"/>
      <protection/>
    </xf>
    <xf numFmtId="1" fontId="2" fillId="0" borderId="0" xfId="52" applyNumberFormat="1" applyFont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172" fontId="13" fillId="0" borderId="0" xfId="52" applyNumberFormat="1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left" vertical="center" readingOrder="2"/>
      <protection/>
    </xf>
    <xf numFmtId="172" fontId="13" fillId="0" borderId="0" xfId="52" applyNumberFormat="1" applyFont="1" applyFill="1" applyBorder="1" applyAlignment="1">
      <alignment horizontal="center" vertical="justify" readingOrder="1"/>
      <protection/>
    </xf>
    <xf numFmtId="0" fontId="0" fillId="0" borderId="0" xfId="52" applyFont="1" applyFill="1" applyBorder="1" applyAlignment="1">
      <alignment horizontal="center" vertical="center"/>
      <protection/>
    </xf>
    <xf numFmtId="20" fontId="0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 shrinkToFi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Border="1">
      <alignment/>
      <protection/>
    </xf>
    <xf numFmtId="0" fontId="11" fillId="0" borderId="0" xfId="52" applyFont="1" applyAlignment="1">
      <alignment vertical="center"/>
      <protection/>
    </xf>
    <xf numFmtId="0" fontId="11" fillId="0" borderId="0" xfId="52" applyFont="1">
      <alignment/>
      <protection/>
    </xf>
    <xf numFmtId="0" fontId="15" fillId="0" borderId="0" xfId="52" applyFont="1" applyFill="1" applyBorder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>
      <alignment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2" fillId="0" borderId="0" xfId="52" applyFont="1" applyFill="1">
      <alignment/>
      <protection/>
    </xf>
    <xf numFmtId="172" fontId="2" fillId="0" borderId="0" xfId="52" applyNumberFormat="1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17" fillId="0" borderId="14" xfId="52" applyFont="1" applyBorder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>
      <alignment/>
      <protection/>
    </xf>
    <xf numFmtId="0" fontId="13" fillId="0" borderId="0" xfId="52" applyFont="1" applyBorder="1">
      <alignment/>
      <protection/>
    </xf>
    <xf numFmtId="0" fontId="13" fillId="0" borderId="0" xfId="52" applyFont="1">
      <alignment/>
      <protection/>
    </xf>
    <xf numFmtId="0" fontId="0" fillId="0" borderId="0" xfId="52" applyFont="1" applyFill="1" applyBorder="1" applyAlignment="1">
      <alignment horizontal="center" vertical="center" shrinkToFit="1"/>
      <protection/>
    </xf>
    <xf numFmtId="174" fontId="0" fillId="0" borderId="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/>
      <protection/>
    </xf>
    <xf numFmtId="0" fontId="17" fillId="0" borderId="0" xfId="52" applyFont="1" applyBorder="1">
      <alignment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Alignment="1">
      <alignment/>
      <protection/>
    </xf>
    <xf numFmtId="20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45" fontId="7" fillId="0" borderId="0" xfId="52" applyNumberFormat="1" applyFont="1" applyBorder="1" applyAlignment="1">
      <alignment horizontal="center"/>
      <protection/>
    </xf>
    <xf numFmtId="0" fontId="8" fillId="0" borderId="0" xfId="52" applyFont="1" applyFill="1" applyBorder="1" applyAlignment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18" fillId="0" borderId="0" xfId="52" applyFont="1" applyBorder="1" applyAlignment="1" applyProtection="1">
      <alignment/>
      <protection hidden="1"/>
    </xf>
    <xf numFmtId="0" fontId="19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14" fontId="7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20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45" fontId="7" fillId="0" borderId="10" xfId="52" applyNumberFormat="1" applyFont="1" applyBorder="1" applyAlignment="1">
      <alignment horizontal="center"/>
      <protection/>
    </xf>
    <xf numFmtId="0" fontId="7" fillId="33" borderId="15" xfId="52" applyFont="1" applyFill="1" applyBorder="1" applyAlignment="1">
      <alignment horizontal="center"/>
      <protection/>
    </xf>
    <xf numFmtId="0" fontId="7" fillId="33" borderId="16" xfId="52" applyFont="1" applyFill="1" applyBorder="1" applyAlignment="1">
      <alignment horizontal="center"/>
      <protection/>
    </xf>
    <xf numFmtId="0" fontId="7" fillId="33" borderId="17" xfId="52" applyFont="1" applyFill="1" applyBorder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 shrinkToFit="1"/>
      <protection/>
    </xf>
    <xf numFmtId="0" fontId="0" fillId="0" borderId="0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0" fontId="6" fillId="0" borderId="14" xfId="52" applyFont="1" applyBorder="1" applyAlignment="1">
      <alignment horizontal="left" shrinkToFit="1"/>
      <protection/>
    </xf>
    <xf numFmtId="0" fontId="0" fillId="0" borderId="14" xfId="52" applyFont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11" fillId="33" borderId="22" xfId="52" applyFont="1" applyFill="1" applyBorder="1" applyAlignment="1">
      <alignment horizontal="center" vertical="center"/>
      <protection/>
    </xf>
    <xf numFmtId="0" fontId="11" fillId="33" borderId="23" xfId="52" applyFont="1" applyFill="1" applyBorder="1" applyAlignment="1">
      <alignment horizontal="center" vertical="center"/>
      <protection/>
    </xf>
    <xf numFmtId="0" fontId="11" fillId="33" borderId="24" xfId="52" applyFont="1" applyFill="1" applyBorder="1" applyAlignment="1">
      <alignment horizontal="center" vertical="center"/>
      <protection/>
    </xf>
    <xf numFmtId="0" fontId="11" fillId="33" borderId="16" xfId="52" applyFont="1" applyFill="1" applyBorder="1" applyAlignment="1">
      <alignment horizontal="center" vertical="center"/>
      <protection/>
    </xf>
    <xf numFmtId="0" fontId="11" fillId="33" borderId="25" xfId="52" applyFont="1" applyFill="1" applyBorder="1" applyAlignment="1">
      <alignment horizontal="center" vertical="center"/>
      <protection/>
    </xf>
    <xf numFmtId="0" fontId="11" fillId="33" borderId="24" xfId="52" applyFont="1" applyFill="1" applyBorder="1" applyAlignment="1">
      <alignment vertical="center"/>
      <protection/>
    </xf>
    <xf numFmtId="0" fontId="11" fillId="33" borderId="17" xfId="52" applyFont="1" applyFill="1" applyBorder="1" applyAlignment="1">
      <alignment vertical="center"/>
      <protection/>
    </xf>
    <xf numFmtId="0" fontId="0" fillId="0" borderId="26" xfId="52" applyFont="1" applyFill="1" applyBorder="1" applyAlignment="1">
      <alignment horizontal="center" vertical="center"/>
      <protection/>
    </xf>
    <xf numFmtId="0" fontId="0" fillId="0" borderId="27" xfId="52" applyFont="1" applyFill="1" applyBorder="1" applyAlignment="1">
      <alignment horizontal="center" vertical="center"/>
      <protection/>
    </xf>
    <xf numFmtId="0" fontId="10" fillId="0" borderId="28" xfId="52" applyFont="1" applyFill="1" applyBorder="1" applyAlignment="1">
      <alignment horizontal="center" vertical="center" textRotation="90"/>
      <protection/>
    </xf>
    <xf numFmtId="0" fontId="10" fillId="0" borderId="29" xfId="52" applyFont="1" applyFill="1" applyBorder="1" applyAlignment="1">
      <alignment horizontal="center" vertical="center" textRotation="90"/>
      <protection/>
    </xf>
    <xf numFmtId="0" fontId="10" fillId="0" borderId="30" xfId="52" applyFont="1" applyFill="1" applyBorder="1" applyAlignment="1">
      <alignment horizontal="center" vertical="center" textRotation="90"/>
      <protection/>
    </xf>
    <xf numFmtId="0" fontId="10" fillId="0" borderId="31" xfId="52" applyFont="1" applyBorder="1" applyAlignment="1">
      <alignment horizontal="center" vertical="center" textRotation="90"/>
      <protection/>
    </xf>
    <xf numFmtId="0" fontId="10" fillId="0" borderId="0" xfId="52" applyFont="1" applyAlignment="1">
      <alignment horizontal="center" vertical="center" textRotation="90"/>
      <protection/>
    </xf>
    <xf numFmtId="0" fontId="10" fillId="0" borderId="32" xfId="52" applyFont="1" applyBorder="1" applyAlignment="1">
      <alignment horizontal="center" vertical="center" textRotation="90"/>
      <protection/>
    </xf>
    <xf numFmtId="0" fontId="10" fillId="0" borderId="33" xfId="52" applyFont="1" applyBorder="1" applyAlignment="1">
      <alignment horizontal="center" vertical="center" textRotation="90"/>
      <protection/>
    </xf>
    <xf numFmtId="0" fontId="10" fillId="0" borderId="14" xfId="52" applyFont="1" applyBorder="1" applyAlignment="1">
      <alignment horizontal="center" vertical="center" textRotation="90"/>
      <protection/>
    </xf>
    <xf numFmtId="0" fontId="10" fillId="0" borderId="34" xfId="52" applyFont="1" applyBorder="1" applyAlignment="1">
      <alignment horizontal="center" vertical="center" textRotation="90"/>
      <protection/>
    </xf>
    <xf numFmtId="20" fontId="0" fillId="0" borderId="27" xfId="52" applyNumberFormat="1" applyFont="1" applyFill="1" applyBorder="1" applyAlignment="1">
      <alignment horizontal="center" vertical="center"/>
      <protection/>
    </xf>
    <xf numFmtId="20" fontId="0" fillId="0" borderId="35" xfId="52" applyNumberFormat="1" applyFont="1" applyFill="1" applyBorder="1" applyAlignment="1">
      <alignment horizontal="center" vertical="center"/>
      <protection/>
    </xf>
    <xf numFmtId="0" fontId="0" fillId="0" borderId="35" xfId="52" applyFont="1" applyFill="1" applyBorder="1" applyAlignment="1">
      <alignment horizontal="left" vertical="center" shrinkToFit="1"/>
      <protection/>
    </xf>
    <xf numFmtId="0" fontId="0" fillId="0" borderId="11" xfId="52" applyFont="1" applyFill="1" applyBorder="1" applyAlignment="1">
      <alignment horizontal="left" vertical="center" shrinkToFit="1"/>
      <protection/>
    </xf>
    <xf numFmtId="0" fontId="0" fillId="0" borderId="36" xfId="52" applyFont="1" applyFill="1" applyBorder="1" applyAlignment="1">
      <alignment horizontal="left" vertical="center" shrinkToFit="1"/>
      <protection/>
    </xf>
    <xf numFmtId="0" fontId="10" fillId="0" borderId="35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10" fillId="0" borderId="37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0" fillId="0" borderId="38" xfId="52" applyFont="1" applyFill="1" applyBorder="1" applyAlignment="1">
      <alignment horizontal="center" vertical="center"/>
      <protection/>
    </xf>
    <xf numFmtId="0" fontId="0" fillId="0" borderId="39" xfId="52" applyFont="1" applyFill="1" applyBorder="1" applyAlignment="1">
      <alignment horizontal="center" vertical="center"/>
      <protection/>
    </xf>
    <xf numFmtId="20" fontId="0" fillId="0" borderId="40" xfId="52" applyNumberFormat="1" applyFont="1" applyFill="1" applyBorder="1" applyAlignment="1">
      <alignment horizontal="center" vertical="center"/>
      <protection/>
    </xf>
    <xf numFmtId="20" fontId="0" fillId="0" borderId="41" xfId="52" applyNumberFormat="1" applyFont="1" applyFill="1" applyBorder="1" applyAlignment="1">
      <alignment horizontal="center" vertical="center"/>
      <protection/>
    </xf>
    <xf numFmtId="0" fontId="0" fillId="0" borderId="42" xfId="52" applyFont="1" applyFill="1" applyBorder="1" applyAlignment="1">
      <alignment horizontal="left" vertical="center" shrinkToFit="1"/>
      <protection/>
    </xf>
    <xf numFmtId="0" fontId="0" fillId="0" borderId="12" xfId="52" applyFont="1" applyFill="1" applyBorder="1" applyAlignment="1">
      <alignment horizontal="left" vertical="center" shrinkToFit="1"/>
      <protection/>
    </xf>
    <xf numFmtId="0" fontId="0" fillId="0" borderId="43" xfId="52" applyFont="1" applyFill="1" applyBorder="1" applyAlignment="1">
      <alignment horizontal="left" vertical="center" shrinkToFit="1"/>
      <protection/>
    </xf>
    <xf numFmtId="0" fontId="10" fillId="0" borderId="42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10" fillId="0" borderId="43" xfId="52" applyFont="1" applyFill="1" applyBorder="1" applyAlignment="1">
      <alignment horizontal="center" vertical="center"/>
      <protection/>
    </xf>
    <xf numFmtId="0" fontId="10" fillId="0" borderId="44" xfId="52" applyFont="1" applyFill="1" applyBorder="1" applyAlignment="1">
      <alignment horizontal="center" vertical="center"/>
      <protection/>
    </xf>
    <xf numFmtId="0" fontId="0" fillId="0" borderId="45" xfId="52" applyFont="1" applyFill="1" applyBorder="1" applyAlignment="1">
      <alignment horizontal="center" vertical="center"/>
      <protection/>
    </xf>
    <xf numFmtId="0" fontId="0" fillId="0" borderId="40" xfId="52" applyFont="1" applyFill="1" applyBorder="1" applyAlignment="1">
      <alignment horizontal="center" vertical="center"/>
      <protection/>
    </xf>
    <xf numFmtId="0" fontId="0" fillId="0" borderId="41" xfId="52" applyFont="1" applyFill="1" applyBorder="1" applyAlignment="1">
      <alignment horizontal="left" vertical="center" shrinkToFit="1"/>
      <protection/>
    </xf>
    <xf numFmtId="0" fontId="0" fillId="0" borderId="10" xfId="52" applyFont="1" applyFill="1" applyBorder="1" applyAlignment="1">
      <alignment horizontal="left" vertical="center" shrinkToFit="1"/>
      <protection/>
    </xf>
    <xf numFmtId="0" fontId="0" fillId="0" borderId="46" xfId="52" applyFont="1" applyFill="1" applyBorder="1" applyAlignment="1">
      <alignment horizontal="left" vertical="center" shrinkToFit="1"/>
      <protection/>
    </xf>
    <xf numFmtId="0" fontId="10" fillId="0" borderId="4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46" xfId="52" applyFont="1" applyFill="1" applyBorder="1" applyAlignment="1">
      <alignment horizontal="center" vertical="center"/>
      <protection/>
    </xf>
    <xf numFmtId="0" fontId="10" fillId="0" borderId="47" xfId="52" applyFont="1" applyFill="1" applyBorder="1" applyAlignment="1">
      <alignment horizontal="center" vertical="center"/>
      <protection/>
    </xf>
    <xf numFmtId="0" fontId="0" fillId="0" borderId="48" xfId="52" applyFont="1" applyFill="1" applyBorder="1" applyAlignment="1">
      <alignment horizontal="center" vertical="center"/>
      <protection/>
    </xf>
    <xf numFmtId="0" fontId="0" fillId="0" borderId="49" xfId="52" applyFont="1" applyFill="1" applyBorder="1" applyAlignment="1">
      <alignment horizontal="center" vertical="center"/>
      <protection/>
    </xf>
    <xf numFmtId="20" fontId="0" fillId="0" borderId="50" xfId="52" applyNumberFormat="1" applyFont="1" applyFill="1" applyBorder="1" applyAlignment="1">
      <alignment horizontal="center" vertical="center"/>
      <protection/>
    </xf>
    <xf numFmtId="20" fontId="0" fillId="0" borderId="33" xfId="52" applyNumberFormat="1" applyFont="1" applyFill="1" applyBorder="1" applyAlignment="1">
      <alignment horizontal="center" vertical="center"/>
      <protection/>
    </xf>
    <xf numFmtId="0" fontId="0" fillId="0" borderId="51" xfId="52" applyFont="1" applyFill="1" applyBorder="1" applyAlignment="1">
      <alignment horizontal="left" vertical="center" shrinkToFit="1"/>
      <protection/>
    </xf>
    <xf numFmtId="0" fontId="0" fillId="0" borderId="13" xfId="52" applyFont="1" applyFill="1" applyBorder="1" applyAlignment="1">
      <alignment horizontal="left" vertical="center" shrinkToFit="1"/>
      <protection/>
    </xf>
    <xf numFmtId="0" fontId="0" fillId="0" borderId="52" xfId="52" applyFont="1" applyFill="1" applyBorder="1" applyAlignment="1">
      <alignment horizontal="left" vertical="center" shrinkToFit="1"/>
      <protection/>
    </xf>
    <xf numFmtId="0" fontId="10" fillId="0" borderId="51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52" xfId="52" applyFont="1" applyFill="1" applyBorder="1" applyAlignment="1">
      <alignment horizontal="center" vertical="center"/>
      <protection/>
    </xf>
    <xf numFmtId="0" fontId="10" fillId="0" borderId="53" xfId="52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1" fillId="33" borderId="15" xfId="52" applyFont="1" applyFill="1" applyBorder="1" applyAlignment="1">
      <alignment horizontal="center" vertical="center"/>
      <protection/>
    </xf>
    <xf numFmtId="0" fontId="11" fillId="33" borderId="17" xfId="52" applyFont="1" applyFill="1" applyBorder="1" applyAlignment="1">
      <alignment horizontal="center" vertical="center"/>
      <protection/>
    </xf>
    <xf numFmtId="0" fontId="10" fillId="0" borderId="54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0" fillId="0" borderId="36" xfId="52" applyBorder="1" applyAlignment="1">
      <alignment horizontal="left" vertical="center" shrinkToFit="1"/>
      <protection/>
    </xf>
    <xf numFmtId="0" fontId="0" fillId="0" borderId="27" xfId="52" applyBorder="1" applyAlignment="1">
      <alignment horizontal="left" vertical="center" shrinkToFit="1"/>
      <protection/>
    </xf>
    <xf numFmtId="0" fontId="0" fillId="0" borderId="35" xfId="52" applyBorder="1" applyAlignment="1">
      <alignment horizontal="left" vertical="center" shrinkToFit="1"/>
      <protection/>
    </xf>
    <xf numFmtId="0" fontId="0" fillId="0" borderId="26" xfId="52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  <xf numFmtId="0" fontId="0" fillId="0" borderId="55" xfId="52" applyBorder="1" applyAlignment="1">
      <alignment horizontal="center" vertical="center"/>
      <protection/>
    </xf>
    <xf numFmtId="0" fontId="0" fillId="0" borderId="11" xfId="52" applyBorder="1" applyAlignment="1">
      <alignment horizontal="center" vertical="center"/>
      <protection/>
    </xf>
    <xf numFmtId="172" fontId="0" fillId="0" borderId="26" xfId="52" applyNumberFormat="1" applyBorder="1" applyAlignment="1">
      <alignment horizontal="center" vertical="center"/>
      <protection/>
    </xf>
    <xf numFmtId="172" fontId="0" fillId="0" borderId="27" xfId="52" applyNumberFormat="1" applyBorder="1" applyAlignment="1">
      <alignment horizontal="center" vertical="center"/>
      <protection/>
    </xf>
    <xf numFmtId="172" fontId="0" fillId="0" borderId="55" xfId="52" applyNumberFormat="1" applyBorder="1" applyAlignment="1">
      <alignment horizontal="center" vertical="center"/>
      <protection/>
    </xf>
    <xf numFmtId="0" fontId="0" fillId="0" borderId="11" xfId="52" applyBorder="1" applyAlignment="1">
      <alignment horizontal="left" vertical="center" shrinkToFit="1"/>
      <protection/>
    </xf>
    <xf numFmtId="0" fontId="0" fillId="0" borderId="37" xfId="52" applyBorder="1" applyAlignment="1">
      <alignment horizontal="left" vertical="center" shrinkToFit="1"/>
      <protection/>
    </xf>
    <xf numFmtId="0" fontId="10" fillId="0" borderId="56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0" fillId="0" borderId="52" xfId="52" applyBorder="1" applyAlignment="1">
      <alignment horizontal="left" vertical="center" shrinkToFit="1"/>
      <protection/>
    </xf>
    <xf numFmtId="0" fontId="0" fillId="0" borderId="49" xfId="52" applyBorder="1" applyAlignment="1">
      <alignment horizontal="left" vertical="center" shrinkToFit="1"/>
      <protection/>
    </xf>
    <xf numFmtId="0" fontId="0" fillId="0" borderId="51" xfId="52" applyBorder="1" applyAlignment="1">
      <alignment horizontal="left" vertical="center" shrinkToFit="1"/>
      <protection/>
    </xf>
    <xf numFmtId="0" fontId="0" fillId="0" borderId="48" xfId="52" applyBorder="1" applyAlignment="1">
      <alignment horizontal="center" vertical="center"/>
      <protection/>
    </xf>
    <xf numFmtId="0" fontId="0" fillId="0" borderId="49" xfId="52" applyBorder="1" applyAlignment="1">
      <alignment horizontal="center" vertical="center"/>
      <protection/>
    </xf>
    <xf numFmtId="0" fontId="0" fillId="0" borderId="57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172" fontId="0" fillId="0" borderId="48" xfId="52" applyNumberFormat="1" applyBorder="1" applyAlignment="1">
      <alignment horizontal="center" vertical="center"/>
      <protection/>
    </xf>
    <xf numFmtId="172" fontId="0" fillId="0" borderId="49" xfId="52" applyNumberFormat="1" applyBorder="1" applyAlignment="1">
      <alignment horizontal="center" vertical="center"/>
      <protection/>
    </xf>
    <xf numFmtId="172" fontId="0" fillId="0" borderId="57" xfId="52" applyNumberFormat="1" applyBorder="1" applyAlignment="1">
      <alignment horizontal="center" vertical="center"/>
      <protection/>
    </xf>
    <xf numFmtId="0" fontId="21" fillId="0" borderId="52" xfId="52" applyFont="1" applyBorder="1" applyAlignment="1">
      <alignment horizontal="left" vertical="center" shrinkToFit="1"/>
      <protection/>
    </xf>
    <xf numFmtId="0" fontId="21" fillId="0" borderId="49" xfId="52" applyFont="1" applyBorder="1" applyAlignment="1">
      <alignment horizontal="left" vertical="center" shrinkToFit="1"/>
      <protection/>
    </xf>
    <xf numFmtId="0" fontId="21" fillId="0" borderId="51" xfId="52" applyFont="1" applyBorder="1" applyAlignment="1">
      <alignment horizontal="left" vertical="center" shrinkToFit="1"/>
      <protection/>
    </xf>
    <xf numFmtId="0" fontId="10" fillId="0" borderId="58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0" fillId="0" borderId="46" xfId="52" applyBorder="1" applyAlignment="1">
      <alignment horizontal="left" vertical="center" shrinkToFit="1"/>
      <protection/>
    </xf>
    <xf numFmtId="0" fontId="0" fillId="0" borderId="40" xfId="52" applyBorder="1" applyAlignment="1">
      <alignment horizontal="left" vertical="center" shrinkToFit="1"/>
      <protection/>
    </xf>
    <xf numFmtId="0" fontId="0" fillId="0" borderId="41" xfId="52" applyBorder="1" applyAlignment="1">
      <alignment horizontal="left" vertical="center" shrinkToFit="1"/>
      <protection/>
    </xf>
    <xf numFmtId="0" fontId="0" fillId="0" borderId="45" xfId="52" applyBorder="1" applyAlignment="1">
      <alignment horizontal="center" vertical="center"/>
      <protection/>
    </xf>
    <xf numFmtId="0" fontId="0" fillId="0" borderId="40" xfId="52" applyBorder="1" applyAlignment="1">
      <alignment horizontal="center" vertical="center"/>
      <protection/>
    </xf>
    <xf numFmtId="0" fontId="0" fillId="0" borderId="59" xfId="52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172" fontId="0" fillId="0" borderId="45" xfId="52" applyNumberFormat="1" applyBorder="1" applyAlignment="1">
      <alignment horizontal="center" vertical="center"/>
      <protection/>
    </xf>
    <xf numFmtId="172" fontId="0" fillId="0" borderId="40" xfId="52" applyNumberFormat="1" applyBorder="1" applyAlignment="1">
      <alignment horizontal="center" vertical="center"/>
      <protection/>
    </xf>
    <xf numFmtId="172" fontId="0" fillId="0" borderId="59" xfId="52" applyNumberForma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0" fillId="0" borderId="34" xfId="52" applyBorder="1" applyAlignment="1">
      <alignment horizontal="left" vertical="center" shrinkToFit="1"/>
      <protection/>
    </xf>
    <xf numFmtId="0" fontId="0" fillId="0" borderId="50" xfId="52" applyBorder="1" applyAlignment="1">
      <alignment horizontal="left" vertical="center" shrinkToFit="1"/>
      <protection/>
    </xf>
    <xf numFmtId="0" fontId="0" fillId="0" borderId="33" xfId="52" applyBorder="1" applyAlignment="1">
      <alignment horizontal="left" vertical="center" shrinkToFit="1"/>
      <protection/>
    </xf>
    <xf numFmtId="0" fontId="0" fillId="0" borderId="60" xfId="52" applyBorder="1" applyAlignment="1">
      <alignment horizontal="center" vertical="center"/>
      <protection/>
    </xf>
    <xf numFmtId="0" fontId="0" fillId="0" borderId="50" xfId="52" applyBorder="1" applyAlignment="1">
      <alignment horizontal="center" vertical="center"/>
      <protection/>
    </xf>
    <xf numFmtId="0" fontId="0" fillId="0" borderId="61" xfId="52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/>
      <protection/>
    </xf>
    <xf numFmtId="172" fontId="0" fillId="0" borderId="60" xfId="52" applyNumberFormat="1" applyBorder="1" applyAlignment="1">
      <alignment horizontal="center" vertical="center"/>
      <protection/>
    </xf>
    <xf numFmtId="172" fontId="0" fillId="0" borderId="50" xfId="52" applyNumberFormat="1" applyBorder="1" applyAlignment="1">
      <alignment horizontal="center" vertical="center"/>
      <protection/>
    </xf>
    <xf numFmtId="172" fontId="0" fillId="0" borderId="61" xfId="52" applyNumberFormat="1" applyBorder="1" applyAlignment="1">
      <alignment horizontal="center" vertical="center"/>
      <protection/>
    </xf>
    <xf numFmtId="0" fontId="11" fillId="34" borderId="15" xfId="52" applyFont="1" applyFill="1" applyBorder="1" applyAlignment="1">
      <alignment horizontal="center" vertical="center"/>
      <protection/>
    </xf>
    <xf numFmtId="0" fontId="11" fillId="34" borderId="25" xfId="52" applyFont="1" applyFill="1" applyBorder="1" applyAlignment="1">
      <alignment horizontal="center" vertical="center"/>
      <protection/>
    </xf>
    <xf numFmtId="0" fontId="11" fillId="34" borderId="24" xfId="52" applyFont="1" applyFill="1" applyBorder="1" applyAlignment="1">
      <alignment horizontal="center" vertical="center"/>
      <protection/>
    </xf>
    <xf numFmtId="0" fontId="11" fillId="34" borderId="16" xfId="52" applyFont="1" applyFill="1" applyBorder="1" applyAlignment="1">
      <alignment horizontal="center" vertical="center"/>
      <protection/>
    </xf>
    <xf numFmtId="0" fontId="11" fillId="34" borderId="17" xfId="52" applyFont="1" applyFill="1" applyBorder="1" applyAlignment="1">
      <alignment horizontal="center" vertical="center"/>
      <protection/>
    </xf>
    <xf numFmtId="0" fontId="0" fillId="0" borderId="62" xfId="52" applyFont="1" applyFill="1" applyBorder="1" applyAlignment="1">
      <alignment horizontal="center" vertical="center"/>
      <protection/>
    </xf>
    <xf numFmtId="0" fontId="0" fillId="0" borderId="63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0" fillId="0" borderId="20" xfId="52" applyFont="1" applyFill="1" applyBorder="1" applyAlignment="1">
      <alignment horizontal="center" vertical="center"/>
      <protection/>
    </xf>
    <xf numFmtId="0" fontId="0" fillId="0" borderId="62" xfId="52" applyFont="1" applyFill="1" applyBorder="1" applyAlignment="1">
      <alignment horizontal="center" vertical="center" shrinkToFit="1"/>
      <protection/>
    </xf>
    <xf numFmtId="0" fontId="0" fillId="0" borderId="29" xfId="52" applyFont="1" applyFill="1" applyBorder="1" applyAlignment="1">
      <alignment horizontal="center" vertical="center" shrinkToFit="1"/>
      <protection/>
    </xf>
    <xf numFmtId="0" fontId="0" fillId="0" borderId="63" xfId="52" applyFont="1" applyFill="1" applyBorder="1" applyAlignment="1">
      <alignment horizontal="center" vertical="center" shrinkToFit="1"/>
      <protection/>
    </xf>
    <xf numFmtId="0" fontId="0" fillId="0" borderId="21" xfId="52" applyFont="1" applyFill="1" applyBorder="1" applyAlignment="1">
      <alignment horizontal="center" vertical="center" shrinkToFit="1"/>
      <protection/>
    </xf>
    <xf numFmtId="0" fontId="0" fillId="0" borderId="14" xfId="52" applyFont="1" applyFill="1" applyBorder="1" applyAlignment="1">
      <alignment horizontal="center" vertical="center" shrinkToFit="1"/>
      <protection/>
    </xf>
    <xf numFmtId="0" fontId="0" fillId="0" borderId="20" xfId="52" applyFont="1" applyFill="1" applyBorder="1" applyAlignment="1">
      <alignment horizontal="center" vertical="center" shrinkToFit="1"/>
      <protection/>
    </xf>
    <xf numFmtId="174" fontId="0" fillId="0" borderId="62" xfId="52" applyNumberFormat="1" applyFont="1" applyFill="1" applyBorder="1" applyAlignment="1">
      <alignment horizontal="center" vertical="center"/>
      <protection/>
    </xf>
    <xf numFmtId="174" fontId="0" fillId="0" borderId="29" xfId="52" applyNumberFormat="1" applyFont="1" applyFill="1" applyBorder="1" applyAlignment="1">
      <alignment horizontal="center" vertical="center"/>
      <protection/>
    </xf>
    <xf numFmtId="174" fontId="0" fillId="0" borderId="63" xfId="52" applyNumberFormat="1" applyFont="1" applyFill="1" applyBorder="1" applyAlignment="1">
      <alignment horizontal="center" vertical="center"/>
      <protection/>
    </xf>
    <xf numFmtId="174" fontId="0" fillId="0" borderId="21" xfId="52" applyNumberFormat="1" applyFont="1" applyFill="1" applyBorder="1" applyAlignment="1">
      <alignment horizontal="center" vertical="center"/>
      <protection/>
    </xf>
    <xf numFmtId="174" fontId="0" fillId="0" borderId="14" xfId="52" applyNumberFormat="1" applyFont="1" applyFill="1" applyBorder="1" applyAlignment="1">
      <alignment horizontal="center" vertical="center"/>
      <protection/>
    </xf>
    <xf numFmtId="174" fontId="0" fillId="0" borderId="20" xfId="52" applyNumberFormat="1" applyFont="1" applyFill="1" applyBorder="1" applyAlignment="1">
      <alignment horizontal="center" vertical="center"/>
      <protection/>
    </xf>
    <xf numFmtId="0" fontId="0" fillId="0" borderId="54" xfId="52" applyFont="1" applyFill="1" applyBorder="1" applyAlignment="1">
      <alignment horizontal="left" vertical="center" shrinkToFit="1"/>
      <protection/>
    </xf>
    <xf numFmtId="0" fontId="0" fillId="0" borderId="37" xfId="52" applyFont="1" applyFill="1" applyBorder="1" applyAlignment="1">
      <alignment horizontal="left" vertical="center" shrinkToFit="1"/>
      <protection/>
    </xf>
    <xf numFmtId="0" fontId="10" fillId="0" borderId="62" xfId="52" applyFont="1" applyFill="1" applyBorder="1" applyAlignment="1">
      <alignment horizontal="center" vertical="center"/>
      <protection/>
    </xf>
    <xf numFmtId="0" fontId="10" fillId="0" borderId="29" xfId="52" applyFont="1" applyFill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63" xfId="52" applyFont="1" applyFill="1" applyBorder="1" applyAlignment="1">
      <alignment horizontal="center" vertical="center"/>
      <protection/>
    </xf>
    <xf numFmtId="0" fontId="10" fillId="0" borderId="20" xfId="52" applyFont="1" applyFill="1" applyBorder="1" applyAlignment="1">
      <alignment horizontal="center" vertical="center"/>
      <protection/>
    </xf>
    <xf numFmtId="0" fontId="17" fillId="0" borderId="56" xfId="52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0" fontId="17" fillId="0" borderId="53" xfId="52" applyFont="1" applyBorder="1" applyAlignment="1">
      <alignment horizontal="center"/>
      <protection/>
    </xf>
    <xf numFmtId="0" fontId="11" fillId="35" borderId="15" xfId="52" applyFont="1" applyFill="1" applyBorder="1" applyAlignment="1">
      <alignment horizontal="center" vertical="center"/>
      <protection/>
    </xf>
    <xf numFmtId="0" fontId="11" fillId="35" borderId="25" xfId="52" applyFont="1" applyFill="1" applyBorder="1" applyAlignment="1">
      <alignment horizontal="center" vertical="center"/>
      <protection/>
    </xf>
    <xf numFmtId="0" fontId="11" fillId="35" borderId="24" xfId="52" applyFont="1" applyFill="1" applyBorder="1" applyAlignment="1">
      <alignment horizontal="center" vertical="center"/>
      <protection/>
    </xf>
    <xf numFmtId="0" fontId="11" fillId="35" borderId="16" xfId="52" applyFont="1" applyFill="1" applyBorder="1" applyAlignment="1">
      <alignment horizontal="center" vertical="center"/>
      <protection/>
    </xf>
    <xf numFmtId="0" fontId="11" fillId="35" borderId="17" xfId="52" applyFont="1" applyFill="1" applyBorder="1" applyAlignment="1">
      <alignment horizontal="center" vertical="center"/>
      <protection/>
    </xf>
    <xf numFmtId="0" fontId="11" fillId="36" borderId="15" xfId="52" applyFont="1" applyFill="1" applyBorder="1" applyAlignment="1">
      <alignment horizontal="center" vertical="center"/>
      <protection/>
    </xf>
    <xf numFmtId="0" fontId="11" fillId="36" borderId="25" xfId="52" applyFont="1" applyFill="1" applyBorder="1" applyAlignment="1">
      <alignment horizontal="center" vertical="center"/>
      <protection/>
    </xf>
    <xf numFmtId="0" fontId="11" fillId="36" borderId="24" xfId="52" applyFont="1" applyFill="1" applyBorder="1" applyAlignment="1">
      <alignment horizontal="center" vertical="center"/>
      <protection/>
    </xf>
    <xf numFmtId="0" fontId="11" fillId="36" borderId="16" xfId="52" applyFont="1" applyFill="1" applyBorder="1" applyAlignment="1">
      <alignment horizontal="center" vertical="center"/>
      <protection/>
    </xf>
    <xf numFmtId="0" fontId="11" fillId="36" borderId="17" xfId="52" applyFont="1" applyFill="1" applyBorder="1" applyAlignment="1">
      <alignment horizontal="center" vertical="center"/>
      <protection/>
    </xf>
    <xf numFmtId="0" fontId="11" fillId="37" borderId="15" xfId="52" applyFont="1" applyFill="1" applyBorder="1" applyAlignment="1">
      <alignment horizontal="center" vertical="center"/>
      <protection/>
    </xf>
    <xf numFmtId="0" fontId="11" fillId="37" borderId="25" xfId="52" applyFont="1" applyFill="1" applyBorder="1" applyAlignment="1">
      <alignment horizontal="center" vertical="center"/>
      <protection/>
    </xf>
    <xf numFmtId="0" fontId="11" fillId="37" borderId="24" xfId="52" applyFont="1" applyFill="1" applyBorder="1" applyAlignment="1">
      <alignment horizontal="center" vertical="center"/>
      <protection/>
    </xf>
    <xf numFmtId="0" fontId="11" fillId="37" borderId="16" xfId="52" applyFont="1" applyFill="1" applyBorder="1" applyAlignment="1">
      <alignment horizontal="center" vertical="center"/>
      <protection/>
    </xf>
    <xf numFmtId="0" fontId="11" fillId="37" borderId="17" xfId="52" applyFont="1" applyFill="1" applyBorder="1" applyAlignment="1">
      <alignment horizontal="center" vertical="center"/>
      <protection/>
    </xf>
    <xf numFmtId="0" fontId="11" fillId="34" borderId="22" xfId="52" applyFont="1" applyFill="1" applyBorder="1" applyAlignment="1">
      <alignment horizontal="center" vertical="center"/>
      <protection/>
    </xf>
    <xf numFmtId="0" fontId="11" fillId="34" borderId="23" xfId="52" applyFont="1" applyFill="1" applyBorder="1" applyAlignment="1">
      <alignment horizontal="center" vertical="center"/>
      <protection/>
    </xf>
    <xf numFmtId="0" fontId="10" fillId="34" borderId="24" xfId="52" applyFont="1" applyFill="1" applyBorder="1" applyAlignment="1">
      <alignment horizontal="center" vertical="center"/>
      <protection/>
    </xf>
    <xf numFmtId="0" fontId="10" fillId="34" borderId="16" xfId="52" applyFont="1" applyFill="1" applyBorder="1" applyAlignment="1">
      <alignment horizontal="center" vertical="center"/>
      <protection/>
    </xf>
    <xf numFmtId="0" fontId="10" fillId="34" borderId="25" xfId="52" applyFont="1" applyFill="1" applyBorder="1" applyAlignment="1">
      <alignment horizontal="center" vertical="center"/>
      <protection/>
    </xf>
    <xf numFmtId="0" fontId="11" fillId="38" borderId="24" xfId="52" applyFont="1" applyFill="1" applyBorder="1" applyAlignment="1">
      <alignment horizontal="center" vertical="center"/>
      <protection/>
    </xf>
    <xf numFmtId="0" fontId="11" fillId="38" borderId="16" xfId="52" applyFont="1" applyFill="1" applyBorder="1" applyAlignment="1">
      <alignment horizontal="center" vertical="center"/>
      <protection/>
    </xf>
    <xf numFmtId="0" fontId="11" fillId="38" borderId="25" xfId="52" applyFont="1" applyFill="1" applyBorder="1" applyAlignment="1">
      <alignment horizontal="center" vertical="center"/>
      <protection/>
    </xf>
    <xf numFmtId="0" fontId="0" fillId="0" borderId="29" xfId="52" applyFont="1" applyFill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54" xfId="52" applyFont="1" applyFill="1" applyBorder="1" applyAlignment="1">
      <alignment horizontal="left" vertical="center"/>
      <protection/>
    </xf>
    <xf numFmtId="0" fontId="0" fillId="0" borderId="11" xfId="52" applyFont="1" applyFill="1" applyBorder="1" applyAlignment="1">
      <alignment horizontal="left" vertical="center"/>
      <protection/>
    </xf>
    <xf numFmtId="0" fontId="0" fillId="0" borderId="37" xfId="52" applyFont="1" applyFill="1" applyBorder="1" applyAlignment="1">
      <alignment horizontal="left" vertical="center"/>
      <protection/>
    </xf>
    <xf numFmtId="0" fontId="11" fillId="39" borderId="22" xfId="52" applyFont="1" applyFill="1" applyBorder="1" applyAlignment="1">
      <alignment horizontal="center" vertical="center"/>
      <protection/>
    </xf>
    <xf numFmtId="0" fontId="11" fillId="39" borderId="23" xfId="52" applyFont="1" applyFill="1" applyBorder="1" applyAlignment="1">
      <alignment horizontal="center" vertical="center"/>
      <protection/>
    </xf>
    <xf numFmtId="0" fontId="10" fillId="39" borderId="24" xfId="52" applyFont="1" applyFill="1" applyBorder="1" applyAlignment="1">
      <alignment horizontal="center" vertical="center"/>
      <protection/>
    </xf>
    <xf numFmtId="0" fontId="10" fillId="39" borderId="16" xfId="52" applyFont="1" applyFill="1" applyBorder="1" applyAlignment="1">
      <alignment horizontal="center" vertical="center"/>
      <protection/>
    </xf>
    <xf numFmtId="0" fontId="10" fillId="39" borderId="25" xfId="52" applyFont="1" applyFill="1" applyBorder="1" applyAlignment="1">
      <alignment horizontal="center" vertical="center"/>
      <protection/>
    </xf>
    <xf numFmtId="0" fontId="11" fillId="39" borderId="24" xfId="52" applyFont="1" applyFill="1" applyBorder="1" applyAlignment="1">
      <alignment horizontal="center" vertical="center"/>
      <protection/>
    </xf>
    <xf numFmtId="0" fontId="11" fillId="39" borderId="16" xfId="52" applyFont="1" applyFill="1" applyBorder="1" applyAlignment="1">
      <alignment horizontal="center" vertical="center"/>
      <protection/>
    </xf>
    <xf numFmtId="0" fontId="11" fillId="39" borderId="25" xfId="52" applyFont="1" applyFill="1" applyBorder="1" applyAlignment="1">
      <alignment horizontal="center" vertical="center"/>
      <protection/>
    </xf>
    <xf numFmtId="0" fontId="11" fillId="39" borderId="17" xfId="52" applyFont="1" applyFill="1" applyBorder="1" applyAlignment="1">
      <alignment horizontal="center" vertical="center"/>
      <protection/>
    </xf>
    <xf numFmtId="0" fontId="11" fillId="40" borderId="22" xfId="52" applyFont="1" applyFill="1" applyBorder="1" applyAlignment="1">
      <alignment horizontal="center" vertical="center"/>
      <protection/>
    </xf>
    <xf numFmtId="0" fontId="11" fillId="40" borderId="23" xfId="52" applyFont="1" applyFill="1" applyBorder="1" applyAlignment="1">
      <alignment horizontal="center" vertical="center"/>
      <protection/>
    </xf>
    <xf numFmtId="0" fontId="10" fillId="40" borderId="24" xfId="52" applyFont="1" applyFill="1" applyBorder="1" applyAlignment="1">
      <alignment horizontal="center" vertical="center"/>
      <protection/>
    </xf>
    <xf numFmtId="0" fontId="10" fillId="40" borderId="16" xfId="52" applyFont="1" applyFill="1" applyBorder="1" applyAlignment="1">
      <alignment horizontal="center" vertical="center"/>
      <protection/>
    </xf>
    <xf numFmtId="0" fontId="10" fillId="40" borderId="25" xfId="52" applyFont="1" applyFill="1" applyBorder="1" applyAlignment="1">
      <alignment horizontal="center" vertical="center"/>
      <protection/>
    </xf>
    <xf numFmtId="0" fontId="11" fillId="40" borderId="24" xfId="52" applyFont="1" applyFill="1" applyBorder="1" applyAlignment="1">
      <alignment horizontal="center" vertical="center"/>
      <protection/>
    </xf>
    <xf numFmtId="0" fontId="11" fillId="40" borderId="16" xfId="52" applyFont="1" applyFill="1" applyBorder="1" applyAlignment="1">
      <alignment horizontal="center" vertical="center"/>
      <protection/>
    </xf>
    <xf numFmtId="0" fontId="11" fillId="40" borderId="25" xfId="52" applyFont="1" applyFill="1" applyBorder="1" applyAlignment="1">
      <alignment horizontal="center" vertical="center"/>
      <protection/>
    </xf>
    <xf numFmtId="0" fontId="11" fillId="40" borderId="17" xfId="52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10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85</xdr:row>
      <xdr:rowOff>28575</xdr:rowOff>
    </xdr:from>
    <xdr:to>
      <xdr:col>32</xdr:col>
      <xdr:colOff>9525</xdr:colOff>
      <xdr:row>85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8449925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2:FF164"/>
  <sheetViews>
    <sheetView showGridLines="0" tabSelected="1" zoomScale="80" zoomScaleNormal="80" zoomScalePageLayoutView="0" workbookViewId="0" topLeftCell="A1">
      <selection activeCell="BV157" sqref="BV157"/>
    </sheetView>
  </sheetViews>
  <sheetFormatPr defaultColWidth="1.7109375" defaultRowHeight="12.75"/>
  <cols>
    <col min="1" max="55" width="1.7109375" style="1" customWidth="1"/>
    <col min="56" max="56" width="1.7109375" style="2" customWidth="1"/>
    <col min="57" max="57" width="1.7109375" style="3" customWidth="1"/>
    <col min="58" max="58" width="2.8515625" style="3" hidden="1" customWidth="1"/>
    <col min="59" max="59" width="2.140625" style="3" hidden="1" customWidth="1"/>
    <col min="60" max="60" width="2.8515625" style="3" hidden="1" customWidth="1"/>
    <col min="61" max="72" width="1.7109375" style="3" hidden="1" customWidth="1"/>
    <col min="73" max="73" width="2.28125" style="3" bestFit="1" customWidth="1"/>
    <col min="74" max="74" width="1.7109375" style="3" customWidth="1"/>
    <col min="75" max="75" width="2.28125" style="3" bestFit="1" customWidth="1"/>
    <col min="76" max="78" width="1.7109375" style="3" customWidth="1"/>
    <col min="79" max="79" width="12.421875" style="3" customWidth="1"/>
    <col min="80" max="80" width="8.00390625" style="3" bestFit="1" customWidth="1"/>
    <col min="81" max="81" width="4.140625" style="4" bestFit="1" customWidth="1"/>
    <col min="82" max="82" width="1.7109375" style="4" bestFit="1" customWidth="1"/>
    <col min="83" max="83" width="4.140625" style="4" bestFit="1" customWidth="1"/>
    <col min="84" max="85" width="6.28125" style="4" customWidth="1"/>
    <col min="86" max="86" width="12.421875" style="3" customWidth="1"/>
    <col min="87" max="87" width="8.00390625" style="3" bestFit="1" customWidth="1"/>
    <col min="88" max="88" width="4.140625" style="4" bestFit="1" customWidth="1"/>
    <col min="89" max="89" width="1.7109375" style="4" bestFit="1" customWidth="1"/>
    <col min="90" max="90" width="4.140625" style="4" bestFit="1" customWidth="1"/>
    <col min="91" max="91" width="6.28125" style="4" customWidth="1"/>
    <col min="92" max="96" width="1.7109375" style="4" customWidth="1"/>
    <col min="97" max="119" width="1.7109375" style="5" customWidth="1"/>
    <col min="120" max="162" width="1.7109375" style="2" customWidth="1"/>
    <col min="163" max="16384" width="1.7109375" style="1" customWidth="1"/>
  </cols>
  <sheetData>
    <row r="1" ht="7.5" customHeight="1"/>
    <row r="2" spans="1:42" ht="25.5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1:119" s="6" customFormat="1" ht="27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8"/>
      <c r="CD3" s="8"/>
      <c r="CE3" s="8"/>
      <c r="CF3" s="8"/>
      <c r="CG3" s="8"/>
      <c r="CH3" s="7"/>
      <c r="CI3" s="7"/>
      <c r="CJ3" s="8"/>
      <c r="CK3" s="8"/>
      <c r="CL3" s="8"/>
      <c r="CM3" s="8"/>
      <c r="CN3" s="8"/>
      <c r="CO3" s="8"/>
      <c r="CP3" s="8"/>
      <c r="CQ3" s="8"/>
      <c r="CR3" s="8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</row>
    <row r="4" spans="1:119" s="10" customFormat="1" ht="20.25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2"/>
      <c r="CD4" s="12"/>
      <c r="CE4" s="12"/>
      <c r="CF4" s="12"/>
      <c r="CG4" s="12"/>
      <c r="CH4" s="11"/>
      <c r="CI4" s="11"/>
      <c r="CJ4" s="12"/>
      <c r="CK4" s="12"/>
      <c r="CL4" s="12"/>
      <c r="CM4" s="12"/>
      <c r="CN4" s="12"/>
      <c r="CO4" s="12"/>
      <c r="CP4" s="12"/>
      <c r="CQ4" s="12"/>
      <c r="CR4" s="12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57:119" s="10" customFormat="1" ht="6" customHeight="1"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2"/>
      <c r="CD5" s="12"/>
      <c r="CE5" s="12"/>
      <c r="CF5" s="12"/>
      <c r="CG5" s="12"/>
      <c r="CH5" s="11"/>
      <c r="CI5" s="11"/>
      <c r="CJ5" s="12"/>
      <c r="CK5" s="12"/>
      <c r="CL5" s="12"/>
      <c r="CM5" s="12"/>
      <c r="CN5" s="12"/>
      <c r="CO5" s="12"/>
      <c r="CP5" s="12"/>
      <c r="CQ5" s="12"/>
      <c r="CR5" s="12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</row>
    <row r="6" spans="12:119" s="10" customFormat="1" ht="15.75">
      <c r="L6" s="14" t="s">
        <v>0</v>
      </c>
      <c r="M6" s="84" t="s">
        <v>22</v>
      </c>
      <c r="N6" s="84"/>
      <c r="O6" s="84"/>
      <c r="P6" s="84"/>
      <c r="Q6" s="84"/>
      <c r="R6" s="84"/>
      <c r="S6" s="84"/>
      <c r="T6" s="84"/>
      <c r="U6" s="10" t="s">
        <v>1</v>
      </c>
      <c r="Y6" s="85">
        <v>41413</v>
      </c>
      <c r="Z6" s="85"/>
      <c r="AA6" s="85"/>
      <c r="AB6" s="85"/>
      <c r="AC6" s="85"/>
      <c r="AD6" s="85"/>
      <c r="AE6" s="85"/>
      <c r="AF6" s="85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2"/>
      <c r="CD6" s="12"/>
      <c r="CE6" s="12"/>
      <c r="CF6" s="12"/>
      <c r="CG6" s="12"/>
      <c r="CH6" s="11"/>
      <c r="CI6" s="11"/>
      <c r="CJ6" s="12"/>
      <c r="CK6" s="12"/>
      <c r="CL6" s="12"/>
      <c r="CM6" s="12"/>
      <c r="CN6" s="12"/>
      <c r="CO6" s="12"/>
      <c r="CP6" s="12"/>
      <c r="CQ6" s="12"/>
      <c r="CR6" s="12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57:119" s="10" customFormat="1" ht="6" customHeight="1"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2"/>
      <c r="CD7" s="12"/>
      <c r="CE7" s="12"/>
      <c r="CF7" s="12"/>
      <c r="CG7" s="12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</row>
    <row r="8" spans="2:119" s="10" customFormat="1" ht="15">
      <c r="B8" s="86" t="s">
        <v>82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2"/>
      <c r="CD8" s="12"/>
      <c r="CE8" s="12"/>
      <c r="CF8" s="12"/>
      <c r="CG8" s="12"/>
      <c r="CH8" s="11"/>
      <c r="CI8" s="11"/>
      <c r="CJ8" s="12"/>
      <c r="CK8" s="12"/>
      <c r="CL8" s="12"/>
      <c r="CM8" s="12"/>
      <c r="CN8" s="12"/>
      <c r="CO8" s="12"/>
      <c r="CP8" s="12"/>
      <c r="CQ8" s="12"/>
      <c r="CR8" s="1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57:119" s="10" customFormat="1" ht="6" customHeight="1"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2"/>
      <c r="CD9" s="12"/>
      <c r="CE9" s="12"/>
      <c r="CF9" s="12"/>
      <c r="CG9" s="12"/>
      <c r="CH9" s="11"/>
      <c r="CI9" s="11"/>
      <c r="CJ9" s="12"/>
      <c r="CK9" s="12"/>
      <c r="CL9" s="12"/>
      <c r="CM9" s="12"/>
      <c r="CN9" s="12"/>
      <c r="CO9" s="12"/>
      <c r="CP9" s="12"/>
      <c r="CQ9" s="12"/>
      <c r="CR9" s="12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</row>
    <row r="10" spans="7:119" s="10" customFormat="1" ht="15.75">
      <c r="G10" s="15" t="s">
        <v>2</v>
      </c>
      <c r="H10" s="87">
        <v>0.4166666666666667</v>
      </c>
      <c r="I10" s="87"/>
      <c r="J10" s="87"/>
      <c r="K10" s="87"/>
      <c r="L10" s="87"/>
      <c r="M10" s="2" t="s">
        <v>3</v>
      </c>
      <c r="T10" s="15" t="s">
        <v>4</v>
      </c>
      <c r="U10" s="88">
        <v>1</v>
      </c>
      <c r="V10" s="88"/>
      <c r="W10" s="16" t="s">
        <v>5</v>
      </c>
      <c r="X10" s="89">
        <v>0.009722222222222222</v>
      </c>
      <c r="Y10" s="89"/>
      <c r="Z10" s="89"/>
      <c r="AA10" s="89"/>
      <c r="AB10" s="89"/>
      <c r="AC10" s="2" t="s">
        <v>6</v>
      </c>
      <c r="AK10" s="15" t="s">
        <v>7</v>
      </c>
      <c r="AL10" s="89">
        <v>0.0020833333333333333</v>
      </c>
      <c r="AM10" s="89"/>
      <c r="AN10" s="89"/>
      <c r="AO10" s="89"/>
      <c r="AP10" s="89"/>
      <c r="AQ10" s="2" t="s">
        <v>6</v>
      </c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2"/>
      <c r="CD10" s="12"/>
      <c r="CE10" s="12"/>
      <c r="CF10" s="12"/>
      <c r="CG10" s="12"/>
      <c r="CH10" s="11"/>
      <c r="CI10" s="11"/>
      <c r="CJ10" s="12"/>
      <c r="CK10" s="12"/>
      <c r="CL10" s="12"/>
      <c r="CM10" s="12"/>
      <c r="CN10" s="12"/>
      <c r="CO10" s="12"/>
      <c r="CP10" s="12"/>
      <c r="CQ10" s="12"/>
      <c r="CR10" s="12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</row>
    <row r="11" ht="9" customHeight="1"/>
    <row r="12" ht="6" customHeight="1"/>
    <row r="13" ht="12.75">
      <c r="B13" s="17" t="s">
        <v>8</v>
      </c>
    </row>
    <row r="14" ht="6" customHeight="1" thickBot="1"/>
    <row r="15" spans="2:55" ht="16.5" thickBot="1">
      <c r="B15" s="90" t="s">
        <v>70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2"/>
      <c r="AE15" s="90" t="s">
        <v>71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2"/>
    </row>
    <row r="16" spans="2:55" ht="15">
      <c r="B16" s="93"/>
      <c r="C16" s="94"/>
      <c r="D16" s="95" t="s">
        <v>83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6"/>
      <c r="Z16" s="97"/>
      <c r="AE16" s="93"/>
      <c r="AF16" s="94"/>
      <c r="AG16" s="95" t="s">
        <v>88</v>
      </c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6"/>
      <c r="BC16" s="97"/>
    </row>
    <row r="17" spans="2:55" ht="15">
      <c r="B17" s="93"/>
      <c r="C17" s="94"/>
      <c r="D17" s="95" t="s">
        <v>84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97"/>
      <c r="AE17" s="93"/>
      <c r="AF17" s="94"/>
      <c r="AG17" s="95" t="s">
        <v>89</v>
      </c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6"/>
      <c r="BC17" s="97"/>
    </row>
    <row r="18" spans="2:55" ht="15">
      <c r="B18" s="93"/>
      <c r="C18" s="94"/>
      <c r="D18" s="95" t="s">
        <v>85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6"/>
      <c r="Z18" s="97"/>
      <c r="AE18" s="93"/>
      <c r="AF18" s="94"/>
      <c r="AG18" s="95" t="s">
        <v>90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6"/>
      <c r="BC18" s="97"/>
    </row>
    <row r="19" spans="2:55" ht="15">
      <c r="B19" s="93"/>
      <c r="C19" s="94"/>
      <c r="D19" s="95" t="s">
        <v>86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6"/>
      <c r="Z19" s="97"/>
      <c r="AE19" s="93"/>
      <c r="AF19" s="94"/>
      <c r="AG19" s="95" t="s">
        <v>91</v>
      </c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6"/>
      <c r="BC19" s="97"/>
    </row>
    <row r="20" spans="2:55" ht="15.75" thickBot="1">
      <c r="B20" s="101"/>
      <c r="C20" s="102"/>
      <c r="D20" s="98" t="s">
        <v>87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9"/>
      <c r="Z20" s="100"/>
      <c r="AE20" s="101"/>
      <c r="AF20" s="102"/>
      <c r="AG20" s="98" t="s">
        <v>100</v>
      </c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9"/>
      <c r="BC20" s="100"/>
    </row>
    <row r="21" spans="57:87" ht="6" customHeight="1" thickBot="1"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H21" s="4"/>
      <c r="CI21" s="4"/>
    </row>
    <row r="22" spans="2:87" ht="16.5" thickBot="1">
      <c r="B22" s="90" t="s">
        <v>72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  <c r="AE22" s="90" t="s">
        <v>73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2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H22" s="4"/>
      <c r="CI22" s="4"/>
    </row>
    <row r="23" spans="2:87" ht="15">
      <c r="B23" s="93"/>
      <c r="C23" s="94"/>
      <c r="D23" s="95" t="s">
        <v>92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6"/>
      <c r="Z23" s="97"/>
      <c r="AE23" s="93"/>
      <c r="AF23" s="94"/>
      <c r="AG23" s="95" t="s">
        <v>96</v>
      </c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97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H23" s="4"/>
      <c r="CI23" s="4"/>
    </row>
    <row r="24" spans="2:87" ht="15">
      <c r="B24" s="93"/>
      <c r="C24" s="94"/>
      <c r="D24" s="95" t="s">
        <v>93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6"/>
      <c r="Z24" s="97"/>
      <c r="AE24" s="93"/>
      <c r="AF24" s="94"/>
      <c r="AG24" s="95" t="s">
        <v>97</v>
      </c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6"/>
      <c r="BC24" s="97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H24" s="4"/>
      <c r="CI24" s="4"/>
    </row>
    <row r="25" spans="2:87" ht="15">
      <c r="B25" s="93"/>
      <c r="C25" s="94"/>
      <c r="D25" s="95" t="s">
        <v>94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6"/>
      <c r="Z25" s="97"/>
      <c r="AE25" s="93"/>
      <c r="AF25" s="94"/>
      <c r="AG25" s="95" t="s">
        <v>98</v>
      </c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7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H25" s="4"/>
      <c r="CI25" s="4"/>
    </row>
    <row r="26" spans="2:87" ht="15">
      <c r="B26" s="93"/>
      <c r="C26" s="94"/>
      <c r="D26" s="95" t="s">
        <v>95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6"/>
      <c r="Z26" s="97"/>
      <c r="AE26" s="93"/>
      <c r="AF26" s="94"/>
      <c r="AG26" s="95" t="s">
        <v>99</v>
      </c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  <c r="BC26" s="97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H26" s="4"/>
      <c r="CI26" s="4"/>
    </row>
    <row r="27" spans="2:87" ht="15.75" thickBot="1">
      <c r="B27" s="101"/>
      <c r="C27" s="102"/>
      <c r="D27" s="98" t="s">
        <v>101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9"/>
      <c r="Z27" s="100"/>
      <c r="AE27" s="101"/>
      <c r="AF27" s="102"/>
      <c r="AG27" s="98" t="s">
        <v>102</v>
      </c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9"/>
      <c r="BC27" s="100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H27" s="4"/>
      <c r="CI27" s="4"/>
    </row>
    <row r="29" spans="2:14" ht="12.75">
      <c r="B29" s="17" t="s">
        <v>23</v>
      </c>
      <c r="N29" s="18"/>
    </row>
    <row r="30" ht="6" customHeight="1" thickBot="1"/>
    <row r="31" spans="2:162" s="25" customFormat="1" ht="16.5" customHeight="1" thickBot="1">
      <c r="B31" s="103" t="s">
        <v>9</v>
      </c>
      <c r="C31" s="104"/>
      <c r="D31" s="105"/>
      <c r="E31" s="106"/>
      <c r="F31" s="107"/>
      <c r="G31" s="105" t="s">
        <v>24</v>
      </c>
      <c r="H31" s="106"/>
      <c r="I31" s="107"/>
      <c r="J31" s="105" t="s">
        <v>10</v>
      </c>
      <c r="K31" s="106"/>
      <c r="L31" s="106"/>
      <c r="M31" s="106"/>
      <c r="N31" s="107"/>
      <c r="O31" s="105" t="s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7"/>
      <c r="AW31" s="105" t="s">
        <v>12</v>
      </c>
      <c r="AX31" s="106"/>
      <c r="AY31" s="106"/>
      <c r="AZ31" s="106"/>
      <c r="BA31" s="107"/>
      <c r="BB31" s="108"/>
      <c r="BC31" s="109"/>
      <c r="BD31" s="19"/>
      <c r="BE31" s="20"/>
      <c r="BF31" s="21"/>
      <c r="BG31" s="22"/>
      <c r="BH31" s="22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0"/>
      <c r="CD31" s="20"/>
      <c r="CE31" s="20"/>
      <c r="CF31" s="20"/>
      <c r="CG31" s="20"/>
      <c r="CH31" s="23"/>
      <c r="CI31" s="23"/>
      <c r="CJ31" s="20"/>
      <c r="CK31" s="20"/>
      <c r="CL31" s="20"/>
      <c r="CM31" s="20"/>
      <c r="CN31" s="20"/>
      <c r="CO31" s="20"/>
      <c r="CP31" s="20"/>
      <c r="CQ31" s="20"/>
      <c r="CR31" s="20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</row>
    <row r="32" spans="2:119" s="19" customFormat="1" ht="20.25" customHeight="1">
      <c r="B32" s="110">
        <v>1</v>
      </c>
      <c r="C32" s="111"/>
      <c r="D32" s="112" t="s">
        <v>18</v>
      </c>
      <c r="E32" s="113"/>
      <c r="F32" s="114"/>
      <c r="G32" s="111">
        <v>6</v>
      </c>
      <c r="H32" s="111"/>
      <c r="I32" s="111"/>
      <c r="J32" s="121">
        <f>$H$10</f>
        <v>0.4166666666666667</v>
      </c>
      <c r="K32" s="121"/>
      <c r="L32" s="121"/>
      <c r="M32" s="121"/>
      <c r="N32" s="122"/>
      <c r="O32" s="123" t="str">
        <f>$D$16</f>
        <v>MSK Zilina (SK)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26" t="s">
        <v>13</v>
      </c>
      <c r="AF32" s="124" t="str">
        <f>$D$17</f>
        <v>SG Orken Noithausen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26">
        <v>2</v>
      </c>
      <c r="AX32" s="127"/>
      <c r="AY32" s="26" t="s">
        <v>14</v>
      </c>
      <c r="AZ32" s="127">
        <v>0</v>
      </c>
      <c r="BA32" s="128"/>
      <c r="BB32" s="126"/>
      <c r="BC32" s="129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8">
        <f>IF(ISBLANK(AZ32),"0",IF(AW32&gt;AZ32,3,IF(AW32=AZ32,1,0)))</f>
        <v>3</v>
      </c>
      <c r="BV32" s="28" t="s">
        <v>14</v>
      </c>
      <c r="BW32" s="28">
        <f aca="true" t="shared" si="0" ref="BW32:BW76">IF(ISBLANK(AZ32),"0",IF(AZ32&gt;AW32,3,IF(AZ32=AW32,1,0)))</f>
        <v>0</v>
      </c>
      <c r="BX32" s="23"/>
      <c r="BY32" s="23"/>
      <c r="BZ32" s="23"/>
      <c r="CA32" s="29" t="s">
        <v>18</v>
      </c>
      <c r="CB32" s="28" t="s">
        <v>15</v>
      </c>
      <c r="CC32" s="130" t="s">
        <v>16</v>
      </c>
      <c r="CD32" s="130"/>
      <c r="CE32" s="130"/>
      <c r="CF32" s="30" t="s">
        <v>17</v>
      </c>
      <c r="CG32" s="20"/>
      <c r="CH32" s="29" t="s">
        <v>19</v>
      </c>
      <c r="CI32" s="28" t="s">
        <v>15</v>
      </c>
      <c r="CJ32" s="130" t="s">
        <v>16</v>
      </c>
      <c r="CK32" s="130"/>
      <c r="CL32" s="130"/>
      <c r="CM32" s="30" t="s">
        <v>17</v>
      </c>
      <c r="CN32" s="20"/>
      <c r="CO32" s="20"/>
      <c r="CP32" s="20"/>
      <c r="CQ32" s="20"/>
      <c r="CR32" s="20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</row>
    <row r="33" spans="2:162" s="25" customFormat="1" ht="20.25" customHeight="1">
      <c r="B33" s="131">
        <v>1</v>
      </c>
      <c r="C33" s="132"/>
      <c r="D33" s="115"/>
      <c r="E33" s="116"/>
      <c r="F33" s="117"/>
      <c r="G33" s="132">
        <v>6</v>
      </c>
      <c r="H33" s="132"/>
      <c r="I33" s="132"/>
      <c r="J33" s="133">
        <f>J32+$U$10*$X$10+$AL$10</f>
        <v>0.42847222222222225</v>
      </c>
      <c r="K33" s="133"/>
      <c r="L33" s="133"/>
      <c r="M33" s="133"/>
      <c r="N33" s="134"/>
      <c r="O33" s="135" t="str">
        <f>$D$18</f>
        <v>FSV Zwickau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31" t="s">
        <v>13</v>
      </c>
      <c r="AF33" s="136" t="str">
        <f>$D$19</f>
        <v>FC Skanderborg (DK)</v>
      </c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7"/>
      <c r="AW33" s="138">
        <v>1</v>
      </c>
      <c r="AX33" s="139"/>
      <c r="AY33" s="31" t="s">
        <v>14</v>
      </c>
      <c r="AZ33" s="139">
        <v>3</v>
      </c>
      <c r="BA33" s="140"/>
      <c r="BB33" s="138"/>
      <c r="BC33" s="141"/>
      <c r="BD33" s="19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8">
        <f aca="true" t="shared" si="1" ref="BU33:BU76">IF(ISBLANK(AZ33),"0",IF(AW33&gt;AZ33,3,IF(AW33=AZ33,1,0)))</f>
        <v>0</v>
      </c>
      <c r="BV33" s="23" t="s">
        <v>14</v>
      </c>
      <c r="BW33" s="28">
        <f t="shared" si="0"/>
        <v>3</v>
      </c>
      <c r="BX33" s="23"/>
      <c r="BY33" s="23"/>
      <c r="BZ33" s="23"/>
      <c r="CA33" s="23" t="str">
        <f>$D$16</f>
        <v>MSK Zilina (SK)</v>
      </c>
      <c r="CB33" s="28">
        <f>SUM($BU$32+$BW$34+$BU$37+$BW$40)</f>
        <v>10</v>
      </c>
      <c r="CC33" s="20">
        <f>SUM($AW$32+$AZ$34+$AW$37+$AZ$40)</f>
        <v>7</v>
      </c>
      <c r="CD33" s="30" t="s">
        <v>14</v>
      </c>
      <c r="CE33" s="32">
        <f>SUM($AZ$32+$AW$34+$AZ$37+$AW$40)</f>
        <v>1</v>
      </c>
      <c r="CF33" s="33">
        <f>SUM(CC33-CE33)</f>
        <v>6</v>
      </c>
      <c r="CG33" s="20"/>
      <c r="CH33" s="23" t="str">
        <f>$AG$16</f>
        <v>VfL Bochum</v>
      </c>
      <c r="CI33" s="28">
        <f>SUM($BU$42+$BW$44+$BU$47+$BW$50)</f>
        <v>7</v>
      </c>
      <c r="CJ33" s="20">
        <f>SUM($AW$42+$AZ$44+$AW$47+$AZ$50)</f>
        <v>9</v>
      </c>
      <c r="CK33" s="30" t="s">
        <v>14</v>
      </c>
      <c r="CL33" s="32">
        <f>SUM($AZ$42+$AW$44+$AZ$47+$AW$50)</f>
        <v>2</v>
      </c>
      <c r="CM33" s="33">
        <f>SUM(CJ33-CL33)</f>
        <v>7</v>
      </c>
      <c r="CN33" s="20"/>
      <c r="CO33" s="20"/>
      <c r="CP33" s="20"/>
      <c r="CQ33" s="20"/>
      <c r="CR33" s="20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2:162" s="25" customFormat="1" ht="20.25" customHeight="1">
      <c r="B34" s="142">
        <v>1</v>
      </c>
      <c r="C34" s="143"/>
      <c r="D34" s="115"/>
      <c r="E34" s="116"/>
      <c r="F34" s="117"/>
      <c r="G34" s="143">
        <v>6</v>
      </c>
      <c r="H34" s="143"/>
      <c r="I34" s="143"/>
      <c r="J34" s="133">
        <f aca="true" t="shared" si="2" ref="J34:J51">J33+$U$10*$X$10+$AL$10</f>
        <v>0.4402777777777778</v>
      </c>
      <c r="K34" s="133"/>
      <c r="L34" s="133"/>
      <c r="M34" s="133"/>
      <c r="N34" s="134"/>
      <c r="O34" s="144" t="str">
        <f>$D$20</f>
        <v>1. SC Znojmo (CZ)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34" t="s">
        <v>13</v>
      </c>
      <c r="AF34" s="145" t="str">
        <f>$D$16</f>
        <v>MSK Zilina (SK)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6"/>
      <c r="AW34" s="147">
        <v>0</v>
      </c>
      <c r="AX34" s="148"/>
      <c r="AY34" s="34" t="s">
        <v>14</v>
      </c>
      <c r="AZ34" s="148">
        <v>1</v>
      </c>
      <c r="BA34" s="149"/>
      <c r="BB34" s="147"/>
      <c r="BC34" s="150"/>
      <c r="BD34" s="19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8">
        <f t="shared" si="1"/>
        <v>0</v>
      </c>
      <c r="BV34" s="23" t="s">
        <v>14</v>
      </c>
      <c r="BW34" s="28">
        <f t="shared" si="0"/>
        <v>3</v>
      </c>
      <c r="BX34" s="23"/>
      <c r="BY34" s="23"/>
      <c r="BZ34" s="23"/>
      <c r="CA34" s="23" t="str">
        <f>$D$20</f>
        <v>1. SC Znojmo (CZ)</v>
      </c>
      <c r="CB34" s="28">
        <f>SUM($BU$34+$BW$36+$BW$39+$BW$41)</f>
        <v>4</v>
      </c>
      <c r="CC34" s="20">
        <f>SUM($AW$34+$AZ$36+$AZ$39+$AZ$41)</f>
        <v>5</v>
      </c>
      <c r="CD34" s="30" t="s">
        <v>14</v>
      </c>
      <c r="CE34" s="32">
        <f>SUM($AZ$34+$AW$36+$AW$39+$AW$41)</f>
        <v>5</v>
      </c>
      <c r="CF34" s="33">
        <f>SUM(CC34-CE34)</f>
        <v>0</v>
      </c>
      <c r="CG34" s="20"/>
      <c r="CH34" s="23" t="str">
        <f>$AG$20</f>
        <v>Jugendfussballakamedie Düsseldorf</v>
      </c>
      <c r="CI34" s="28">
        <f>SUM($BU$44+$BW$46+$BW$49+$BW$51)</f>
        <v>10</v>
      </c>
      <c r="CJ34" s="20">
        <f>SUM($AW$44+$AZ$46+$AZ$49+$AZ$51)</f>
        <v>11</v>
      </c>
      <c r="CK34" s="30" t="s">
        <v>14</v>
      </c>
      <c r="CL34" s="32">
        <f>SUM($AZ$44+$AW$46+$AW$49+$AW$51)</f>
        <v>0</v>
      </c>
      <c r="CM34" s="33">
        <f>SUM(CJ34-CL34)</f>
        <v>11</v>
      </c>
      <c r="CN34" s="20"/>
      <c r="CO34" s="20"/>
      <c r="CP34" s="20"/>
      <c r="CQ34" s="20"/>
      <c r="CR34" s="20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  <row r="35" spans="2:162" s="25" customFormat="1" ht="20.25" customHeight="1">
      <c r="B35" s="131">
        <v>1</v>
      </c>
      <c r="C35" s="132"/>
      <c r="D35" s="115"/>
      <c r="E35" s="116"/>
      <c r="F35" s="117"/>
      <c r="G35" s="132">
        <v>6</v>
      </c>
      <c r="H35" s="132"/>
      <c r="I35" s="132"/>
      <c r="J35" s="133">
        <v>0.45208333333333334</v>
      </c>
      <c r="K35" s="133"/>
      <c r="L35" s="133"/>
      <c r="M35" s="133"/>
      <c r="N35" s="134"/>
      <c r="O35" s="135" t="str">
        <f>$D$17</f>
        <v>SG Orken Noithausen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31" t="s">
        <v>13</v>
      </c>
      <c r="AF35" s="136" t="str">
        <f>$D$18</f>
        <v>FSV Zwickau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7"/>
      <c r="AW35" s="138">
        <v>0</v>
      </c>
      <c r="AX35" s="139"/>
      <c r="AY35" s="31" t="s">
        <v>14</v>
      </c>
      <c r="AZ35" s="139">
        <v>0</v>
      </c>
      <c r="BA35" s="140"/>
      <c r="BB35" s="138"/>
      <c r="BC35" s="141"/>
      <c r="BD35" s="19"/>
      <c r="BE35" s="23"/>
      <c r="BF35" s="27"/>
      <c r="BG35" s="27"/>
      <c r="BH35" s="27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8">
        <f t="shared" si="1"/>
        <v>1</v>
      </c>
      <c r="BV35" s="23" t="s">
        <v>14</v>
      </c>
      <c r="BW35" s="28">
        <f t="shared" si="0"/>
        <v>1</v>
      </c>
      <c r="BX35" s="23"/>
      <c r="BY35" s="23"/>
      <c r="BZ35" s="23"/>
      <c r="CA35" s="23" t="str">
        <f>$D$17</f>
        <v>SG Orken Noithausen</v>
      </c>
      <c r="CB35" s="28">
        <f>SUM($BW$32+$BU$35+$BW$38+$BU$41)</f>
        <v>2</v>
      </c>
      <c r="CC35" s="20">
        <f>SUM($AZ$32+$AW$35+$AZ$38+$AW$41)</f>
        <v>1</v>
      </c>
      <c r="CD35" s="30" t="s">
        <v>14</v>
      </c>
      <c r="CE35" s="32">
        <f>SUM($AW$32+$AZ$35+$AW$38+$AZ$41)</f>
        <v>5</v>
      </c>
      <c r="CF35" s="33">
        <f>SUM(CC35-CE35)</f>
        <v>-4</v>
      </c>
      <c r="CG35" s="20"/>
      <c r="CH35" s="23" t="str">
        <f>$AG$17</f>
        <v>FC Honka</v>
      </c>
      <c r="CI35" s="28">
        <f>SUM($BW$42+$BU$45+$BW$48+$BU$51)</f>
        <v>6</v>
      </c>
      <c r="CJ35" s="20">
        <f>SUM($AZ$42+$AW$45+$AZ$48+$AW$51)</f>
        <v>4</v>
      </c>
      <c r="CK35" s="30" t="s">
        <v>14</v>
      </c>
      <c r="CL35" s="32">
        <f>SUM($AW$42+$AZ$45+$AW$48+$AZ$51)</f>
        <v>6</v>
      </c>
      <c r="CM35" s="33">
        <f>SUM(CJ35-CL35)</f>
        <v>-2</v>
      </c>
      <c r="CN35" s="20"/>
      <c r="CO35" s="20"/>
      <c r="CP35" s="20"/>
      <c r="CQ35" s="20"/>
      <c r="CR35" s="20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</row>
    <row r="36" spans="2:162" s="25" customFormat="1" ht="20.25" customHeight="1">
      <c r="B36" s="142">
        <v>1</v>
      </c>
      <c r="C36" s="143"/>
      <c r="D36" s="115"/>
      <c r="E36" s="116"/>
      <c r="F36" s="117"/>
      <c r="G36" s="143">
        <v>6</v>
      </c>
      <c r="H36" s="143"/>
      <c r="I36" s="143"/>
      <c r="J36" s="133">
        <f t="shared" si="2"/>
        <v>0.4638888888888889</v>
      </c>
      <c r="K36" s="133"/>
      <c r="L36" s="133"/>
      <c r="M36" s="133"/>
      <c r="N36" s="134"/>
      <c r="O36" s="144" t="str">
        <f>$D$19</f>
        <v>FC Skanderborg (DK)</v>
      </c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34" t="s">
        <v>13</v>
      </c>
      <c r="AF36" s="145" t="str">
        <f>$D$20</f>
        <v>1. SC Znojmo (CZ)</v>
      </c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6"/>
      <c r="AW36" s="147">
        <v>3</v>
      </c>
      <c r="AX36" s="148"/>
      <c r="AY36" s="34" t="s">
        <v>14</v>
      </c>
      <c r="AZ36" s="148">
        <v>1</v>
      </c>
      <c r="BA36" s="149"/>
      <c r="BB36" s="147"/>
      <c r="BC36" s="150"/>
      <c r="BD36" s="19"/>
      <c r="BE36" s="23"/>
      <c r="BF36" s="27"/>
      <c r="BG36" s="27"/>
      <c r="BH36" s="27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8">
        <f t="shared" si="1"/>
        <v>3</v>
      </c>
      <c r="BV36" s="23" t="s">
        <v>14</v>
      </c>
      <c r="BW36" s="28">
        <f t="shared" si="0"/>
        <v>0</v>
      </c>
      <c r="BX36" s="23"/>
      <c r="BY36" s="23"/>
      <c r="BZ36" s="23"/>
      <c r="CA36" s="23" t="str">
        <f>$D$18</f>
        <v>FSV Zwickau</v>
      </c>
      <c r="CB36" s="28">
        <f>SUM($BU$33+$BW$35+$BW$37+$BU$39)</f>
        <v>1</v>
      </c>
      <c r="CC36" s="20">
        <f>SUM($AW$33+$AZ$35+$AZ$37+$AW$39)</f>
        <v>1</v>
      </c>
      <c r="CD36" s="30" t="s">
        <v>14</v>
      </c>
      <c r="CE36" s="32">
        <f>SUM($AZ$33+$AW$35+$AW$37+$AZ$39)</f>
        <v>9</v>
      </c>
      <c r="CF36" s="33">
        <f>SUM(CC36-CE36)</f>
        <v>-8</v>
      </c>
      <c r="CG36" s="20"/>
      <c r="CH36" s="23" t="str">
        <f>$AG$18</f>
        <v>KSV Baunatal</v>
      </c>
      <c r="CI36" s="28">
        <f>SUM($BU$43+$BW$45+$BW$47+$BU$49)</f>
        <v>6</v>
      </c>
      <c r="CJ36" s="20">
        <f>SUM($AW$43+$AZ$45+$AZ$47+$AW$49)</f>
        <v>6</v>
      </c>
      <c r="CK36" s="30" t="s">
        <v>14</v>
      </c>
      <c r="CL36" s="32">
        <f>SUM($AZ$43+$AW$45+$AW$47+$AZ$49)</f>
        <v>6</v>
      </c>
      <c r="CM36" s="33">
        <f>SUM(CJ36-CL36)</f>
        <v>0</v>
      </c>
      <c r="CN36" s="20"/>
      <c r="CO36" s="20"/>
      <c r="CP36" s="20"/>
      <c r="CQ36" s="20"/>
      <c r="CR36" s="20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</row>
    <row r="37" spans="2:162" s="25" customFormat="1" ht="20.25" customHeight="1">
      <c r="B37" s="131">
        <v>1</v>
      </c>
      <c r="C37" s="132"/>
      <c r="D37" s="115"/>
      <c r="E37" s="116"/>
      <c r="F37" s="117"/>
      <c r="G37" s="132">
        <v>6</v>
      </c>
      <c r="H37" s="132"/>
      <c r="I37" s="132"/>
      <c r="J37" s="133">
        <v>0.4756944444444444</v>
      </c>
      <c r="K37" s="133"/>
      <c r="L37" s="133"/>
      <c r="M37" s="133"/>
      <c r="N37" s="134"/>
      <c r="O37" s="135" t="str">
        <f>$D$16</f>
        <v>MSK Zilina (SK)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31" t="s">
        <v>13</v>
      </c>
      <c r="AF37" s="136" t="str">
        <f>$D$18</f>
        <v>FSV Zwickau</v>
      </c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7"/>
      <c r="AW37" s="138">
        <v>3</v>
      </c>
      <c r="AX37" s="139"/>
      <c r="AY37" s="31" t="s">
        <v>14</v>
      </c>
      <c r="AZ37" s="139">
        <v>0</v>
      </c>
      <c r="BA37" s="140"/>
      <c r="BB37" s="138"/>
      <c r="BC37" s="141"/>
      <c r="BD37" s="19"/>
      <c r="BE37" s="23"/>
      <c r="BF37" s="27"/>
      <c r="BG37" s="27"/>
      <c r="BH37" s="27"/>
      <c r="BI37" s="23"/>
      <c r="BJ37" s="23"/>
      <c r="BK37" s="3"/>
      <c r="BL37" s="3"/>
      <c r="BM37" s="3"/>
      <c r="BN37" s="3"/>
      <c r="BO37" s="3"/>
      <c r="BP37" s="3"/>
      <c r="BQ37" s="3"/>
      <c r="BR37" s="3"/>
      <c r="BS37" s="3"/>
      <c r="BT37" s="23"/>
      <c r="BU37" s="28">
        <f t="shared" si="1"/>
        <v>3</v>
      </c>
      <c r="BV37" s="23" t="s">
        <v>14</v>
      </c>
      <c r="BW37" s="28">
        <f t="shared" si="0"/>
        <v>0</v>
      </c>
      <c r="BX37" s="23"/>
      <c r="BY37" s="23"/>
      <c r="BZ37" s="23"/>
      <c r="CA37" s="23" t="str">
        <f>$D$19</f>
        <v>FC Skanderborg (DK)</v>
      </c>
      <c r="CB37" s="28">
        <f>SUM($BW$33+$BU$36+$BU$38+$BU$40)</f>
        <v>10</v>
      </c>
      <c r="CC37" s="20">
        <f>SUM($AZ$33+$AW$36+$AW$38+$AW$40)</f>
        <v>9</v>
      </c>
      <c r="CD37" s="30" t="s">
        <v>14</v>
      </c>
      <c r="CE37" s="32">
        <f>SUM($AW$33+$AZ$36+$AZ$38+$AZ$40)</f>
        <v>3</v>
      </c>
      <c r="CF37" s="33">
        <f>SUM(CC37-CE37)</f>
        <v>6</v>
      </c>
      <c r="CG37" s="20"/>
      <c r="CH37" s="23" t="str">
        <f>$AG$19</f>
        <v>BV 04 Düsseldorf</v>
      </c>
      <c r="CI37" s="28">
        <f>SUM($BW$43+$BU$46+$BU$48+$BU$50)</f>
        <v>0</v>
      </c>
      <c r="CJ37" s="20">
        <f>SUM($AZ$43+$AW$46+$AW$48+$AW$50)</f>
        <v>3</v>
      </c>
      <c r="CK37" s="30" t="s">
        <v>14</v>
      </c>
      <c r="CL37" s="32">
        <f>SUM($AW$43+$AZ$46+$AZ$48+$AZ$50)</f>
        <v>19</v>
      </c>
      <c r="CM37" s="33">
        <f>SUM(CJ37-CL37)</f>
        <v>-16</v>
      </c>
      <c r="CN37" s="20"/>
      <c r="CO37" s="20"/>
      <c r="CP37" s="20"/>
      <c r="CQ37" s="20"/>
      <c r="CR37" s="20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</row>
    <row r="38" spans="2:162" s="25" customFormat="1" ht="20.25" customHeight="1">
      <c r="B38" s="142">
        <v>1</v>
      </c>
      <c r="C38" s="143"/>
      <c r="D38" s="115"/>
      <c r="E38" s="116"/>
      <c r="F38" s="117"/>
      <c r="G38" s="143">
        <v>6</v>
      </c>
      <c r="H38" s="143"/>
      <c r="I38" s="143"/>
      <c r="J38" s="133">
        <f t="shared" si="2"/>
        <v>0.4875</v>
      </c>
      <c r="K38" s="133"/>
      <c r="L38" s="133"/>
      <c r="M38" s="133"/>
      <c r="N38" s="134"/>
      <c r="O38" s="144" t="str">
        <f>$D$19</f>
        <v>FC Skanderborg (DK)</v>
      </c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34" t="s">
        <v>13</v>
      </c>
      <c r="AF38" s="145" t="str">
        <f>$D$17</f>
        <v>SG Orken Noithausen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6"/>
      <c r="AW38" s="147">
        <v>2</v>
      </c>
      <c r="AX38" s="148"/>
      <c r="AY38" s="34" t="s">
        <v>14</v>
      </c>
      <c r="AZ38" s="148">
        <v>0</v>
      </c>
      <c r="BA38" s="149"/>
      <c r="BB38" s="147"/>
      <c r="BC38" s="150"/>
      <c r="BD38" s="35"/>
      <c r="BE38" s="23"/>
      <c r="BF38" s="27"/>
      <c r="BG38" s="27"/>
      <c r="BH38" s="27"/>
      <c r="BI38" s="23"/>
      <c r="BJ38" s="23"/>
      <c r="BK38" s="36"/>
      <c r="BL38" s="36"/>
      <c r="BM38" s="37"/>
      <c r="BN38" s="38"/>
      <c r="BO38" s="38"/>
      <c r="BP38" s="39"/>
      <c r="BQ38" s="38"/>
      <c r="BR38" s="40"/>
      <c r="BS38" s="23"/>
      <c r="BT38" s="23"/>
      <c r="BU38" s="28">
        <f t="shared" si="1"/>
        <v>3</v>
      </c>
      <c r="BV38" s="23" t="s">
        <v>14</v>
      </c>
      <c r="BW38" s="28">
        <f t="shared" si="0"/>
        <v>0</v>
      </c>
      <c r="BX38" s="23"/>
      <c r="BY38" s="23"/>
      <c r="BZ38" s="23"/>
      <c r="CA38" s="20"/>
      <c r="CB38" s="20"/>
      <c r="CC38" s="20"/>
      <c r="CD38" s="20"/>
      <c r="CE38" s="20"/>
      <c r="CF38" s="20"/>
      <c r="CG38" s="4"/>
      <c r="CH38" s="4"/>
      <c r="CI38" s="4"/>
      <c r="CJ38" s="4"/>
      <c r="CK38" s="4"/>
      <c r="CL38" s="4"/>
      <c r="CM38" s="4"/>
      <c r="CN38" s="4"/>
      <c r="CO38" s="4"/>
      <c r="CP38" s="20"/>
      <c r="CQ38" s="20"/>
      <c r="CR38" s="20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</row>
    <row r="39" spans="2:162" s="25" customFormat="1" ht="20.25" customHeight="1">
      <c r="B39" s="131">
        <v>1</v>
      </c>
      <c r="C39" s="132"/>
      <c r="D39" s="115"/>
      <c r="E39" s="116"/>
      <c r="F39" s="117"/>
      <c r="G39" s="132">
        <v>6</v>
      </c>
      <c r="H39" s="132"/>
      <c r="I39" s="132"/>
      <c r="J39" s="133">
        <v>0.4993055555555555</v>
      </c>
      <c r="K39" s="133"/>
      <c r="L39" s="133"/>
      <c r="M39" s="133"/>
      <c r="N39" s="134"/>
      <c r="O39" s="135" t="str">
        <f>$D$18</f>
        <v>FSV Zwickau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31" t="s">
        <v>13</v>
      </c>
      <c r="AF39" s="136" t="str">
        <f>$D$20</f>
        <v>1. SC Znojmo (CZ)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7"/>
      <c r="AW39" s="138">
        <v>0</v>
      </c>
      <c r="AX39" s="139"/>
      <c r="AY39" s="31" t="s">
        <v>14</v>
      </c>
      <c r="AZ39" s="139">
        <v>3</v>
      </c>
      <c r="BA39" s="140"/>
      <c r="BB39" s="138"/>
      <c r="BC39" s="141"/>
      <c r="BD39" s="35"/>
      <c r="BE39" s="23"/>
      <c r="BF39" s="27"/>
      <c r="BG39" s="27"/>
      <c r="BH39" s="27"/>
      <c r="BI39" s="23"/>
      <c r="BJ39" s="23"/>
      <c r="BK39" s="36"/>
      <c r="BL39" s="36"/>
      <c r="BM39" s="37"/>
      <c r="BN39" s="38"/>
      <c r="BO39" s="38"/>
      <c r="BP39" s="39"/>
      <c r="BQ39" s="38"/>
      <c r="BR39" s="40"/>
      <c r="BS39" s="23"/>
      <c r="BT39" s="23"/>
      <c r="BU39" s="28">
        <f t="shared" si="1"/>
        <v>0</v>
      </c>
      <c r="BV39" s="23" t="s">
        <v>14</v>
      </c>
      <c r="BW39" s="28">
        <f t="shared" si="0"/>
        <v>3</v>
      </c>
      <c r="BX39" s="23"/>
      <c r="BY39" s="23"/>
      <c r="BZ39" s="23"/>
      <c r="CA39" s="20"/>
      <c r="CB39" s="20"/>
      <c r="CC39" s="20"/>
      <c r="CD39" s="20"/>
      <c r="CE39" s="20"/>
      <c r="CF39" s="20"/>
      <c r="CG39" s="4"/>
      <c r="CH39" s="4"/>
      <c r="CI39" s="4"/>
      <c r="CJ39" s="4"/>
      <c r="CK39" s="4"/>
      <c r="CL39" s="4"/>
      <c r="CM39" s="4"/>
      <c r="CN39" s="4"/>
      <c r="CO39" s="4"/>
      <c r="CP39" s="20"/>
      <c r="CQ39" s="20"/>
      <c r="CR39" s="20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</row>
    <row r="40" spans="2:162" s="25" customFormat="1" ht="20.25" customHeight="1">
      <c r="B40" s="142">
        <v>1</v>
      </c>
      <c r="C40" s="143"/>
      <c r="D40" s="115"/>
      <c r="E40" s="116"/>
      <c r="F40" s="117"/>
      <c r="G40" s="143">
        <v>6</v>
      </c>
      <c r="H40" s="143"/>
      <c r="I40" s="143"/>
      <c r="J40" s="133">
        <f t="shared" si="2"/>
        <v>0.5111111111111111</v>
      </c>
      <c r="K40" s="133"/>
      <c r="L40" s="133"/>
      <c r="M40" s="133"/>
      <c r="N40" s="134"/>
      <c r="O40" s="144" t="str">
        <f>$D$19</f>
        <v>FC Skanderborg (DK)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34" t="s">
        <v>13</v>
      </c>
      <c r="AF40" s="145" t="str">
        <f>$D$16</f>
        <v>MSK Zilina (SK)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6"/>
      <c r="AW40" s="147">
        <v>1</v>
      </c>
      <c r="AX40" s="148"/>
      <c r="AY40" s="34" t="s">
        <v>14</v>
      </c>
      <c r="AZ40" s="148">
        <v>1</v>
      </c>
      <c r="BA40" s="149"/>
      <c r="BB40" s="147"/>
      <c r="BC40" s="150"/>
      <c r="BD40" s="35"/>
      <c r="BE40" s="23"/>
      <c r="BF40" s="27"/>
      <c r="BG40" s="27"/>
      <c r="BH40" s="27"/>
      <c r="BI40" s="23"/>
      <c r="BJ40" s="23"/>
      <c r="BK40" s="36"/>
      <c r="BL40" s="36"/>
      <c r="BM40" s="37"/>
      <c r="BN40" s="38"/>
      <c r="BO40" s="38"/>
      <c r="BP40" s="39"/>
      <c r="BQ40" s="38"/>
      <c r="BR40" s="40"/>
      <c r="BS40" s="23"/>
      <c r="BT40" s="23"/>
      <c r="BU40" s="28">
        <f t="shared" si="1"/>
        <v>1</v>
      </c>
      <c r="BV40" s="23" t="s">
        <v>14</v>
      </c>
      <c r="BW40" s="28">
        <f t="shared" si="0"/>
        <v>1</v>
      </c>
      <c r="BX40" s="23"/>
      <c r="BY40" s="23"/>
      <c r="BZ40" s="23"/>
      <c r="CA40" s="29" t="s">
        <v>20</v>
      </c>
      <c r="CB40" s="28" t="s">
        <v>15</v>
      </c>
      <c r="CC40" s="130" t="s">
        <v>16</v>
      </c>
      <c r="CD40" s="130"/>
      <c r="CE40" s="130"/>
      <c r="CF40" s="30" t="s">
        <v>17</v>
      </c>
      <c r="CG40" s="20"/>
      <c r="CH40" s="29" t="s">
        <v>21</v>
      </c>
      <c r="CI40" s="28" t="s">
        <v>15</v>
      </c>
      <c r="CJ40" s="130" t="s">
        <v>16</v>
      </c>
      <c r="CK40" s="130"/>
      <c r="CL40" s="130"/>
      <c r="CM40" s="30" t="s">
        <v>17</v>
      </c>
      <c r="CN40" s="4"/>
      <c r="CO40" s="4"/>
      <c r="CP40" s="20"/>
      <c r="CQ40" s="20"/>
      <c r="CR40" s="20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</row>
    <row r="41" spans="2:162" s="25" customFormat="1" ht="20.25" customHeight="1" thickBot="1">
      <c r="B41" s="151">
        <v>1</v>
      </c>
      <c r="C41" s="152"/>
      <c r="D41" s="118"/>
      <c r="E41" s="119"/>
      <c r="F41" s="120"/>
      <c r="G41" s="152">
        <v>6</v>
      </c>
      <c r="H41" s="152"/>
      <c r="I41" s="152"/>
      <c r="J41" s="153">
        <f t="shared" si="2"/>
        <v>0.5229166666666666</v>
      </c>
      <c r="K41" s="153"/>
      <c r="L41" s="153"/>
      <c r="M41" s="153"/>
      <c r="N41" s="154"/>
      <c r="O41" s="155" t="str">
        <f>$D$17</f>
        <v>SG Orken Noithausen</v>
      </c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41" t="s">
        <v>13</v>
      </c>
      <c r="AF41" s="156" t="str">
        <f>$D$20</f>
        <v>1. SC Znojmo (CZ)</v>
      </c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7"/>
      <c r="AW41" s="158">
        <v>1</v>
      </c>
      <c r="AX41" s="159"/>
      <c r="AY41" s="41" t="s">
        <v>14</v>
      </c>
      <c r="AZ41" s="159">
        <v>1</v>
      </c>
      <c r="BA41" s="160"/>
      <c r="BB41" s="158"/>
      <c r="BC41" s="161"/>
      <c r="BD41" s="35"/>
      <c r="BE41" s="23"/>
      <c r="BF41" s="27"/>
      <c r="BG41" s="27"/>
      <c r="BH41" s="27"/>
      <c r="BI41" s="23"/>
      <c r="BJ41" s="23"/>
      <c r="BK41" s="36"/>
      <c r="BL41" s="36"/>
      <c r="BM41" s="37"/>
      <c r="BN41" s="38"/>
      <c r="BO41" s="38"/>
      <c r="BP41" s="39"/>
      <c r="BQ41" s="38"/>
      <c r="BR41" s="40"/>
      <c r="BS41" s="23"/>
      <c r="BT41" s="23"/>
      <c r="BU41" s="28">
        <f t="shared" si="1"/>
        <v>1</v>
      </c>
      <c r="BV41" s="23" t="s">
        <v>14</v>
      </c>
      <c r="BW41" s="28">
        <f t="shared" si="0"/>
        <v>1</v>
      </c>
      <c r="BX41" s="23"/>
      <c r="BY41" s="23"/>
      <c r="BZ41" s="23"/>
      <c r="CA41" s="23" t="str">
        <f>$D$23</f>
        <v>Niendorfer TSV</v>
      </c>
      <c r="CB41" s="28">
        <f>SUM($BU$57+$BW$59+$BU$62+$BW$65)</f>
        <v>7</v>
      </c>
      <c r="CC41" s="20">
        <f>SUM($AW$57+$AZ$59+$AW$62+$AZ$65)</f>
        <v>5</v>
      </c>
      <c r="CD41" s="30" t="s">
        <v>14</v>
      </c>
      <c r="CE41" s="32">
        <f>SUM($AZ$57+$AW$59+$AZ$62+$AW$65)</f>
        <v>5</v>
      </c>
      <c r="CF41" s="33">
        <f>SUM(CC41-CE41)</f>
        <v>0</v>
      </c>
      <c r="CG41" s="20"/>
      <c r="CH41" s="23" t="str">
        <f>$AG$23</f>
        <v>Olympia Kassel</v>
      </c>
      <c r="CI41" s="28">
        <f>SUM($BU$67+$BW$69+$BU$72+$BW$75)</f>
        <v>7</v>
      </c>
      <c r="CJ41" s="20">
        <f>SUM($AW$67+$AZ$69+$AW$72+$AZ$75)</f>
        <v>3</v>
      </c>
      <c r="CK41" s="30" t="s">
        <v>14</v>
      </c>
      <c r="CL41" s="32">
        <f>SUM($AZ$67+$AW$69+$AZ$72+$AW$75)</f>
        <v>2</v>
      </c>
      <c r="CM41" s="33">
        <f>SUM(CJ41-CL41)</f>
        <v>1</v>
      </c>
      <c r="CN41" s="4"/>
      <c r="CO41" s="4"/>
      <c r="CP41" s="20"/>
      <c r="CQ41" s="20"/>
      <c r="CR41" s="20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</row>
    <row r="42" spans="2:162" s="25" customFormat="1" ht="20.25" customHeight="1">
      <c r="B42" s="110">
        <v>2</v>
      </c>
      <c r="C42" s="111"/>
      <c r="D42" s="112" t="s">
        <v>19</v>
      </c>
      <c r="E42" s="113"/>
      <c r="F42" s="114"/>
      <c r="G42" s="111">
        <v>7</v>
      </c>
      <c r="H42" s="111"/>
      <c r="I42" s="111"/>
      <c r="J42" s="121">
        <v>0.4166666666666667</v>
      </c>
      <c r="K42" s="121"/>
      <c r="L42" s="121"/>
      <c r="M42" s="121"/>
      <c r="N42" s="122"/>
      <c r="O42" s="123" t="str">
        <f>$AG$16</f>
        <v>VfL Bochum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26" t="s">
        <v>13</v>
      </c>
      <c r="AF42" s="124" t="str">
        <f>$AG$17</f>
        <v>FC Honka</v>
      </c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5"/>
      <c r="AW42" s="126">
        <v>0</v>
      </c>
      <c r="AX42" s="127"/>
      <c r="AY42" s="26" t="s">
        <v>14</v>
      </c>
      <c r="AZ42" s="127">
        <v>2</v>
      </c>
      <c r="BA42" s="128"/>
      <c r="BB42" s="126"/>
      <c r="BC42" s="129"/>
      <c r="BD42" s="35"/>
      <c r="BE42" s="23"/>
      <c r="BF42" s="27"/>
      <c r="BG42" s="27"/>
      <c r="BH42" s="27"/>
      <c r="BI42" s="23"/>
      <c r="BJ42" s="23"/>
      <c r="BK42" s="36"/>
      <c r="BL42" s="36"/>
      <c r="BM42" s="42"/>
      <c r="BN42" s="38"/>
      <c r="BO42" s="38"/>
      <c r="BP42" s="39"/>
      <c r="BQ42" s="38"/>
      <c r="BR42" s="43"/>
      <c r="BS42" s="23"/>
      <c r="BT42" s="23"/>
      <c r="BU42" s="28">
        <f t="shared" si="1"/>
        <v>0</v>
      </c>
      <c r="BV42" s="23" t="s">
        <v>14</v>
      </c>
      <c r="BW42" s="28">
        <f t="shared" si="0"/>
        <v>3</v>
      </c>
      <c r="BX42" s="23"/>
      <c r="BY42" s="23"/>
      <c r="BZ42" s="23"/>
      <c r="CA42" s="23" t="str">
        <f>$D$27</f>
        <v>1. FC Mönchengladbach</v>
      </c>
      <c r="CB42" s="28">
        <f>SUM($BU$59+$BW$61+$BW$64+$BW$66)</f>
        <v>8</v>
      </c>
      <c r="CC42" s="20">
        <f>SUM($AW$59+$AZ$61+$AZ$64+$AZ$66)</f>
        <v>9</v>
      </c>
      <c r="CD42" s="30" t="s">
        <v>14</v>
      </c>
      <c r="CE42" s="32">
        <f>SUM($AZ$59+$AW$61+$AW$64+$AW$66)</f>
        <v>3</v>
      </c>
      <c r="CF42" s="33">
        <f>SUM(CC42-CE42)</f>
        <v>6</v>
      </c>
      <c r="CG42" s="20"/>
      <c r="CH42" s="23" t="str">
        <f>$AG$27</f>
        <v>DJK/VfL Giesenkirchen</v>
      </c>
      <c r="CI42" s="28">
        <f>SUM($BU$69+$BW$71+$BW$74+$BW$76)</f>
        <v>8</v>
      </c>
      <c r="CJ42" s="20">
        <f>SUM($AW$69+$AZ$71+$AZ$74+$AZ$76)</f>
        <v>5</v>
      </c>
      <c r="CK42" s="30" t="s">
        <v>14</v>
      </c>
      <c r="CL42" s="32">
        <f>SUM($AZ$69+$AW$71+$AW$74+$AW$76)</f>
        <v>2</v>
      </c>
      <c r="CM42" s="33">
        <f>SUM(CJ42-CL42)</f>
        <v>3</v>
      </c>
      <c r="CN42" s="4"/>
      <c r="CO42" s="4"/>
      <c r="CP42" s="20"/>
      <c r="CQ42" s="20"/>
      <c r="CR42" s="20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</row>
    <row r="43" spans="2:162" s="25" customFormat="1" ht="20.25" customHeight="1">
      <c r="B43" s="131">
        <v>2</v>
      </c>
      <c r="C43" s="132"/>
      <c r="D43" s="115"/>
      <c r="E43" s="116"/>
      <c r="F43" s="117"/>
      <c r="G43" s="132">
        <v>7</v>
      </c>
      <c r="H43" s="132"/>
      <c r="I43" s="132"/>
      <c r="J43" s="133">
        <f t="shared" si="2"/>
        <v>0.42847222222222225</v>
      </c>
      <c r="K43" s="133"/>
      <c r="L43" s="133"/>
      <c r="M43" s="133"/>
      <c r="N43" s="134"/>
      <c r="O43" s="135" t="str">
        <f>$AG$18</f>
        <v>KSV Baunatal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31" t="s">
        <v>13</v>
      </c>
      <c r="AF43" s="136" t="str">
        <f>$AG$19</f>
        <v>BV 04 Düsseldorf</v>
      </c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7"/>
      <c r="AW43" s="138">
        <v>3</v>
      </c>
      <c r="AX43" s="139"/>
      <c r="AY43" s="31" t="s">
        <v>14</v>
      </c>
      <c r="AZ43" s="139">
        <v>2</v>
      </c>
      <c r="BA43" s="140"/>
      <c r="BB43" s="138"/>
      <c r="BC43" s="141"/>
      <c r="BD43" s="35"/>
      <c r="BE43" s="23"/>
      <c r="BF43" s="27"/>
      <c r="BG43" s="27"/>
      <c r="BH43" s="27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8">
        <f t="shared" si="1"/>
        <v>3</v>
      </c>
      <c r="BV43" s="23" t="s">
        <v>14</v>
      </c>
      <c r="BW43" s="28">
        <f t="shared" si="0"/>
        <v>0</v>
      </c>
      <c r="BX43" s="23"/>
      <c r="BY43" s="23"/>
      <c r="BZ43" s="23"/>
      <c r="CA43" s="23" t="str">
        <f>$D$24</f>
        <v>SG Unterrath</v>
      </c>
      <c r="CB43" s="28">
        <f>SUM($BW$57+$BU$60+$BW$63+$BU$66)</f>
        <v>1</v>
      </c>
      <c r="CC43" s="20">
        <f>SUM($AZ$57+$AW$60+$AZ$63+$AW$66)</f>
        <v>4</v>
      </c>
      <c r="CD43" s="30" t="s">
        <v>14</v>
      </c>
      <c r="CE43" s="32">
        <f>SUM($AW$57+$AZ$60+$AW$63+$AZ$66)</f>
        <v>12</v>
      </c>
      <c r="CF43" s="33">
        <f>SUM(CC43-CE43)</f>
        <v>-8</v>
      </c>
      <c r="CG43" s="20"/>
      <c r="CH43" s="23" t="str">
        <f>$AG$24</f>
        <v>SG Kaarst</v>
      </c>
      <c r="CI43" s="28">
        <f>SUM($BW$67+$BU$70+$BW$73+$BU$76)</f>
        <v>7</v>
      </c>
      <c r="CJ43" s="20">
        <f>SUM($AZ$67+$AW$70+$AZ$73+$AW$76)</f>
        <v>6</v>
      </c>
      <c r="CK43" s="30" t="s">
        <v>14</v>
      </c>
      <c r="CL43" s="32">
        <f>SUM($AW$67+$AZ$70+$AW$73+$AZ$76)</f>
        <v>3</v>
      </c>
      <c r="CM43" s="33">
        <f>SUM(CJ43-CL43)</f>
        <v>3</v>
      </c>
      <c r="CN43" s="20"/>
      <c r="CO43" s="20"/>
      <c r="CP43" s="20"/>
      <c r="CQ43" s="20"/>
      <c r="CR43" s="20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</row>
    <row r="44" spans="2:162" s="25" customFormat="1" ht="20.25" customHeight="1">
      <c r="B44" s="142">
        <v>2</v>
      </c>
      <c r="C44" s="143"/>
      <c r="D44" s="115"/>
      <c r="E44" s="116"/>
      <c r="F44" s="117"/>
      <c r="G44" s="143">
        <v>7</v>
      </c>
      <c r="H44" s="143"/>
      <c r="I44" s="143"/>
      <c r="J44" s="133">
        <f t="shared" si="2"/>
        <v>0.4402777777777778</v>
      </c>
      <c r="K44" s="133"/>
      <c r="L44" s="133"/>
      <c r="M44" s="133"/>
      <c r="N44" s="134"/>
      <c r="O44" s="144" t="str">
        <f>$AG$20</f>
        <v>Jugendfussballakamedie Düsseldorf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34" t="s">
        <v>13</v>
      </c>
      <c r="AF44" s="145" t="str">
        <f>$AG$16</f>
        <v>VfL Bochum</v>
      </c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6"/>
      <c r="AW44" s="147">
        <v>0</v>
      </c>
      <c r="AX44" s="148"/>
      <c r="AY44" s="34" t="s">
        <v>14</v>
      </c>
      <c r="AZ44" s="148">
        <v>0</v>
      </c>
      <c r="BA44" s="149"/>
      <c r="BB44" s="147"/>
      <c r="BC44" s="150"/>
      <c r="BD44" s="35"/>
      <c r="BE44" s="23"/>
      <c r="BF44" s="27"/>
      <c r="BG44" s="27"/>
      <c r="BH44" s="27"/>
      <c r="BI44" s="2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3"/>
      <c r="BU44" s="28">
        <f t="shared" si="1"/>
        <v>1</v>
      </c>
      <c r="BV44" s="23" t="s">
        <v>14</v>
      </c>
      <c r="BW44" s="28">
        <f t="shared" si="0"/>
        <v>1</v>
      </c>
      <c r="BX44" s="23"/>
      <c r="BY44" s="23"/>
      <c r="BZ44" s="23"/>
      <c r="CA44" s="23" t="str">
        <f>$D$25</f>
        <v>SKV Mörfelden</v>
      </c>
      <c r="CB44" s="28">
        <f>SUM($BU$58+$BW$60+$BW$62+$BU$64)</f>
        <v>7</v>
      </c>
      <c r="CC44" s="20">
        <f>SUM($AW$58+$AZ$60+$AZ$62+$AW$64)</f>
        <v>8</v>
      </c>
      <c r="CD44" s="30" t="s">
        <v>14</v>
      </c>
      <c r="CE44" s="32">
        <f>SUM($AZ$58+$AW$60+$AW$62+$AZ$64)</f>
        <v>5</v>
      </c>
      <c r="CF44" s="33">
        <f>SUM(CC44-CE44)</f>
        <v>3</v>
      </c>
      <c r="CG44" s="20"/>
      <c r="CH44" s="23" t="str">
        <f>$AG$25</f>
        <v>Garather SV II</v>
      </c>
      <c r="CI44" s="28">
        <f>SUM($BU$68+$BW$70+$BW$72+$BU$74)</f>
        <v>6</v>
      </c>
      <c r="CJ44" s="20">
        <f>SUM($AW$68+$AZ$70+$AZ$72+$AW$74)</f>
        <v>5</v>
      </c>
      <c r="CK44" s="30" t="s">
        <v>14</v>
      </c>
      <c r="CL44" s="32">
        <f>SUM($AZ$68+$AW$70+$AW$72+$AZ$74)</f>
        <v>4</v>
      </c>
      <c r="CM44" s="33">
        <f>SUM(CJ44-CL44)</f>
        <v>1</v>
      </c>
      <c r="CN44" s="20"/>
      <c r="CO44" s="20"/>
      <c r="CP44" s="20"/>
      <c r="CQ44" s="20"/>
      <c r="CR44" s="20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</row>
    <row r="45" spans="2:162" s="25" customFormat="1" ht="20.25" customHeight="1">
      <c r="B45" s="131">
        <v>2</v>
      </c>
      <c r="C45" s="132"/>
      <c r="D45" s="115"/>
      <c r="E45" s="116"/>
      <c r="F45" s="117"/>
      <c r="G45" s="132">
        <v>7</v>
      </c>
      <c r="H45" s="132"/>
      <c r="I45" s="132"/>
      <c r="J45" s="133">
        <v>0.45208333333333334</v>
      </c>
      <c r="K45" s="133"/>
      <c r="L45" s="133"/>
      <c r="M45" s="133"/>
      <c r="N45" s="134"/>
      <c r="O45" s="135" t="str">
        <f>$AG$17</f>
        <v>FC Honka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31" t="s">
        <v>13</v>
      </c>
      <c r="AF45" s="136" t="str">
        <f>$AG$18</f>
        <v>KSV Baunatal</v>
      </c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7"/>
      <c r="AW45" s="138">
        <v>0</v>
      </c>
      <c r="AX45" s="139"/>
      <c r="AY45" s="31" t="s">
        <v>14</v>
      </c>
      <c r="AZ45" s="139">
        <v>3</v>
      </c>
      <c r="BA45" s="140"/>
      <c r="BB45" s="138"/>
      <c r="BC45" s="141"/>
      <c r="BD45" s="35"/>
      <c r="BE45" s="23"/>
      <c r="BF45" s="27"/>
      <c r="BG45" s="27"/>
      <c r="BH45" s="27"/>
      <c r="BI45" s="23"/>
      <c r="BJ45" s="23"/>
      <c r="BK45" s="36"/>
      <c r="BL45" s="36"/>
      <c r="BM45" s="37"/>
      <c r="BN45" s="38"/>
      <c r="BO45" s="38"/>
      <c r="BP45" s="39"/>
      <c r="BQ45" s="38"/>
      <c r="BR45" s="40"/>
      <c r="BS45" s="23"/>
      <c r="BT45" s="23"/>
      <c r="BU45" s="28">
        <f t="shared" si="1"/>
        <v>0</v>
      </c>
      <c r="BV45" s="23" t="s">
        <v>14</v>
      </c>
      <c r="BW45" s="28">
        <f t="shared" si="0"/>
        <v>3</v>
      </c>
      <c r="BX45" s="23"/>
      <c r="BY45" s="23"/>
      <c r="BZ45" s="23"/>
      <c r="CA45" s="23" t="str">
        <f>$D$26</f>
        <v>ATC Hengelo (NL)</v>
      </c>
      <c r="CB45" s="28">
        <f>SUM($BW$58+$BU$61+$BU$63+$BU$65)</f>
        <v>3</v>
      </c>
      <c r="CC45" s="20">
        <f>SUM($AZ$58+$AW$61+$AW$63+$AW$65)</f>
        <v>1</v>
      </c>
      <c r="CD45" s="30" t="s">
        <v>14</v>
      </c>
      <c r="CE45" s="32">
        <f>SUM($AW$58+$AZ$61+$AZ$63+$AZ$65)</f>
        <v>2</v>
      </c>
      <c r="CF45" s="33">
        <f>SUM(CC45-CE45)</f>
        <v>-1</v>
      </c>
      <c r="CG45" s="20"/>
      <c r="CH45" s="23" t="str">
        <f>$AG$26</f>
        <v>Wuppertaler SV</v>
      </c>
      <c r="CI45" s="28">
        <f>SUM($BW$68+$BU$71+$BU$73+$BU$75)</f>
        <v>0</v>
      </c>
      <c r="CJ45" s="20">
        <f>SUM($AZ$68+$AW$71+$AW$73+$AW$75)</f>
        <v>0</v>
      </c>
      <c r="CK45" s="30" t="s">
        <v>14</v>
      </c>
      <c r="CL45" s="32">
        <f>SUM($AW$68+$AZ$71+$AZ$73+$AZ$75)</f>
        <v>8</v>
      </c>
      <c r="CM45" s="33">
        <f>SUM(CJ45-CL45)</f>
        <v>-8</v>
      </c>
      <c r="CN45" s="20"/>
      <c r="CO45" s="20"/>
      <c r="CP45" s="20"/>
      <c r="CQ45" s="20"/>
      <c r="CR45" s="20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</row>
    <row r="46" spans="2:162" s="25" customFormat="1" ht="20.25" customHeight="1">
      <c r="B46" s="142">
        <v>2</v>
      </c>
      <c r="C46" s="143"/>
      <c r="D46" s="115"/>
      <c r="E46" s="116"/>
      <c r="F46" s="117"/>
      <c r="G46" s="143">
        <v>7</v>
      </c>
      <c r="H46" s="143"/>
      <c r="I46" s="143"/>
      <c r="J46" s="133">
        <f t="shared" si="2"/>
        <v>0.4638888888888889</v>
      </c>
      <c r="K46" s="133"/>
      <c r="L46" s="133"/>
      <c r="M46" s="133"/>
      <c r="N46" s="134"/>
      <c r="O46" s="144" t="str">
        <f>$AG$19</f>
        <v>BV 04 Düsseldorf</v>
      </c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34" t="s">
        <v>13</v>
      </c>
      <c r="AF46" s="145" t="str">
        <f>$AG$20</f>
        <v>Jugendfussballakamedie Düsseldorf</v>
      </c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6"/>
      <c r="AW46" s="147">
        <v>0</v>
      </c>
      <c r="AX46" s="148"/>
      <c r="AY46" s="34" t="s">
        <v>14</v>
      </c>
      <c r="AZ46" s="148">
        <v>7</v>
      </c>
      <c r="BA46" s="149"/>
      <c r="BB46" s="147"/>
      <c r="BC46" s="150"/>
      <c r="BD46" s="35"/>
      <c r="BE46" s="23"/>
      <c r="BF46" s="27"/>
      <c r="BG46" s="27"/>
      <c r="BH46" s="27"/>
      <c r="BI46" s="23"/>
      <c r="BJ46" s="23"/>
      <c r="BK46" s="36"/>
      <c r="BL46" s="36"/>
      <c r="BM46" s="37"/>
      <c r="BN46" s="38"/>
      <c r="BO46" s="38"/>
      <c r="BP46" s="39"/>
      <c r="BQ46" s="38"/>
      <c r="BR46" s="40"/>
      <c r="BS46" s="23"/>
      <c r="BT46" s="23"/>
      <c r="BU46" s="28">
        <f t="shared" si="1"/>
        <v>0</v>
      </c>
      <c r="BV46" s="23" t="s">
        <v>14</v>
      </c>
      <c r="BW46" s="28">
        <f t="shared" si="0"/>
        <v>3</v>
      </c>
      <c r="BX46" s="23"/>
      <c r="BY46" s="23"/>
      <c r="BZ46" s="23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</row>
    <row r="47" spans="2:162" s="25" customFormat="1" ht="20.25" customHeight="1">
      <c r="B47" s="131">
        <v>2</v>
      </c>
      <c r="C47" s="132"/>
      <c r="D47" s="115"/>
      <c r="E47" s="116"/>
      <c r="F47" s="117"/>
      <c r="G47" s="132">
        <v>7</v>
      </c>
      <c r="H47" s="132"/>
      <c r="I47" s="132"/>
      <c r="J47" s="133">
        <v>0.4756944444444444</v>
      </c>
      <c r="K47" s="133"/>
      <c r="L47" s="133"/>
      <c r="M47" s="133"/>
      <c r="N47" s="134"/>
      <c r="O47" s="135" t="str">
        <f>$AG$16</f>
        <v>VfL Bochum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31" t="s">
        <v>13</v>
      </c>
      <c r="AF47" s="136" t="str">
        <f>$AG$18</f>
        <v>KSV Baunatal</v>
      </c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7"/>
      <c r="AW47" s="138">
        <v>2</v>
      </c>
      <c r="AX47" s="139"/>
      <c r="AY47" s="31" t="s">
        <v>14</v>
      </c>
      <c r="AZ47" s="139">
        <v>0</v>
      </c>
      <c r="BA47" s="140"/>
      <c r="BB47" s="138"/>
      <c r="BC47" s="141"/>
      <c r="BD47" s="35"/>
      <c r="BE47" s="23"/>
      <c r="BF47" s="27"/>
      <c r="BG47" s="27"/>
      <c r="BH47" s="27"/>
      <c r="BI47" s="23"/>
      <c r="BJ47" s="23"/>
      <c r="BK47" s="36"/>
      <c r="BL47" s="36"/>
      <c r="BM47" s="42"/>
      <c r="BN47" s="38"/>
      <c r="BO47" s="38"/>
      <c r="BP47" s="39"/>
      <c r="BQ47" s="38"/>
      <c r="BR47" s="43"/>
      <c r="BS47" s="23"/>
      <c r="BT47" s="23"/>
      <c r="BU47" s="28">
        <f t="shared" si="1"/>
        <v>3</v>
      </c>
      <c r="BV47" s="23" t="s">
        <v>14</v>
      </c>
      <c r="BW47" s="28">
        <f t="shared" si="0"/>
        <v>0</v>
      </c>
      <c r="BX47" s="23"/>
      <c r="BY47" s="23"/>
      <c r="BZ47" s="23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</row>
    <row r="48" spans="2:162" s="25" customFormat="1" ht="20.25" customHeight="1">
      <c r="B48" s="142">
        <v>2</v>
      </c>
      <c r="C48" s="143"/>
      <c r="D48" s="115"/>
      <c r="E48" s="116"/>
      <c r="F48" s="117"/>
      <c r="G48" s="143">
        <v>7</v>
      </c>
      <c r="H48" s="143"/>
      <c r="I48" s="143"/>
      <c r="J48" s="133">
        <f t="shared" si="2"/>
        <v>0.4875</v>
      </c>
      <c r="K48" s="133"/>
      <c r="L48" s="133"/>
      <c r="M48" s="133"/>
      <c r="N48" s="134"/>
      <c r="O48" s="144" t="str">
        <f>$AG$19</f>
        <v>BV 04 Düsseldorf</v>
      </c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34" t="s">
        <v>13</v>
      </c>
      <c r="AF48" s="145" t="str">
        <f>$AG$17</f>
        <v>FC Honka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6"/>
      <c r="AW48" s="147">
        <v>1</v>
      </c>
      <c r="AX48" s="148"/>
      <c r="AY48" s="34" t="s">
        <v>14</v>
      </c>
      <c r="AZ48" s="148">
        <v>2</v>
      </c>
      <c r="BA48" s="149"/>
      <c r="BB48" s="147"/>
      <c r="BC48" s="150"/>
      <c r="BD48" s="35"/>
      <c r="BE48" s="23"/>
      <c r="BF48" s="27"/>
      <c r="BG48" s="27"/>
      <c r="BH48" s="27"/>
      <c r="BI48" s="23"/>
      <c r="BJ48" s="23"/>
      <c r="BK48" s="36"/>
      <c r="BL48" s="36"/>
      <c r="BM48" s="37"/>
      <c r="BN48" s="38"/>
      <c r="BO48" s="38"/>
      <c r="BP48" s="39"/>
      <c r="BQ48" s="38"/>
      <c r="BR48" s="40"/>
      <c r="BS48" s="23"/>
      <c r="BT48" s="23"/>
      <c r="BU48" s="28">
        <f t="shared" si="1"/>
        <v>0</v>
      </c>
      <c r="BV48" s="23" t="s">
        <v>14</v>
      </c>
      <c r="BW48" s="28">
        <f t="shared" si="0"/>
        <v>3</v>
      </c>
      <c r="BX48" s="23"/>
      <c r="BY48" s="23"/>
      <c r="BZ48" s="23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</row>
    <row r="49" spans="2:162" s="25" customFormat="1" ht="20.25" customHeight="1">
      <c r="B49" s="131">
        <v>2</v>
      </c>
      <c r="C49" s="132"/>
      <c r="D49" s="115"/>
      <c r="E49" s="116"/>
      <c r="F49" s="117"/>
      <c r="G49" s="132">
        <v>7</v>
      </c>
      <c r="H49" s="132"/>
      <c r="I49" s="132"/>
      <c r="J49" s="133">
        <v>0.4993055555555555</v>
      </c>
      <c r="K49" s="133"/>
      <c r="L49" s="133"/>
      <c r="M49" s="133"/>
      <c r="N49" s="134"/>
      <c r="O49" s="135" t="str">
        <f>$AG$18</f>
        <v>KSV Baunatal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31" t="s">
        <v>13</v>
      </c>
      <c r="AF49" s="136" t="str">
        <f>$AG$20</f>
        <v>Jugendfussballakamedie Düsseldorf</v>
      </c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7"/>
      <c r="AW49" s="138">
        <v>0</v>
      </c>
      <c r="AX49" s="139"/>
      <c r="AY49" s="31" t="s">
        <v>14</v>
      </c>
      <c r="AZ49" s="139">
        <v>2</v>
      </c>
      <c r="BA49" s="140"/>
      <c r="BB49" s="138"/>
      <c r="BC49" s="141"/>
      <c r="BD49" s="35"/>
      <c r="BE49" s="23"/>
      <c r="BF49" s="27"/>
      <c r="BG49" s="27"/>
      <c r="BH49" s="27"/>
      <c r="BI49" s="23"/>
      <c r="BJ49" s="23"/>
      <c r="BK49" s="36"/>
      <c r="BL49" s="36"/>
      <c r="BM49" s="37"/>
      <c r="BN49" s="38"/>
      <c r="BO49" s="38"/>
      <c r="BP49" s="39"/>
      <c r="BQ49" s="38"/>
      <c r="BR49" s="40"/>
      <c r="BS49" s="23"/>
      <c r="BT49" s="23"/>
      <c r="BU49" s="28">
        <f t="shared" si="1"/>
        <v>0</v>
      </c>
      <c r="BV49" s="23" t="s">
        <v>14</v>
      </c>
      <c r="BW49" s="28">
        <f t="shared" si="0"/>
        <v>3</v>
      </c>
      <c r="BX49" s="23"/>
      <c r="BY49" s="23"/>
      <c r="BZ49" s="23"/>
      <c r="CA49" s="23"/>
      <c r="CB49" s="23"/>
      <c r="CC49" s="20"/>
      <c r="CD49" s="20"/>
      <c r="CE49" s="20"/>
      <c r="CF49" s="20"/>
      <c r="CG49" s="20"/>
      <c r="CH49" s="23"/>
      <c r="CI49" s="23"/>
      <c r="CJ49" s="20"/>
      <c r="CK49" s="20"/>
      <c r="CL49" s="20"/>
      <c r="CM49" s="20"/>
      <c r="CN49" s="20"/>
      <c r="CO49" s="20"/>
      <c r="CP49" s="20"/>
      <c r="CQ49" s="20"/>
      <c r="CR49" s="20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</row>
    <row r="50" spans="2:162" s="25" customFormat="1" ht="20.25" customHeight="1">
      <c r="B50" s="142">
        <v>2</v>
      </c>
      <c r="C50" s="143"/>
      <c r="D50" s="115"/>
      <c r="E50" s="116"/>
      <c r="F50" s="117"/>
      <c r="G50" s="143">
        <v>7</v>
      </c>
      <c r="H50" s="143"/>
      <c r="I50" s="143"/>
      <c r="J50" s="133">
        <f t="shared" si="2"/>
        <v>0.5111111111111111</v>
      </c>
      <c r="K50" s="133"/>
      <c r="L50" s="133"/>
      <c r="M50" s="133"/>
      <c r="N50" s="134"/>
      <c r="O50" s="144" t="str">
        <f>$AG$19</f>
        <v>BV 04 Düsseldorf</v>
      </c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34" t="s">
        <v>13</v>
      </c>
      <c r="AF50" s="145" t="str">
        <f>$AG$16</f>
        <v>VfL Bochum</v>
      </c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6"/>
      <c r="AW50" s="147">
        <v>0</v>
      </c>
      <c r="AX50" s="148"/>
      <c r="AY50" s="34" t="s">
        <v>14</v>
      </c>
      <c r="AZ50" s="148">
        <v>7</v>
      </c>
      <c r="BA50" s="149"/>
      <c r="BB50" s="147"/>
      <c r="BC50" s="150"/>
      <c r="BD50" s="35"/>
      <c r="BE50" s="23"/>
      <c r="BF50" s="27"/>
      <c r="BG50" s="27"/>
      <c r="BH50" s="27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8">
        <f t="shared" si="1"/>
        <v>0</v>
      </c>
      <c r="BV50" s="23" t="s">
        <v>14</v>
      </c>
      <c r="BW50" s="28">
        <f t="shared" si="0"/>
        <v>3</v>
      </c>
      <c r="BX50" s="23"/>
      <c r="BY50" s="23"/>
      <c r="BZ50" s="23"/>
      <c r="CA50" s="20"/>
      <c r="CB50" s="20"/>
      <c r="CC50" s="20"/>
      <c r="CD50" s="20"/>
      <c r="CE50" s="20"/>
      <c r="CF50" s="20"/>
      <c r="CG50" s="4"/>
      <c r="CH50" s="4"/>
      <c r="CI50" s="4"/>
      <c r="CJ50" s="4"/>
      <c r="CK50" s="4"/>
      <c r="CL50" s="4"/>
      <c r="CM50" s="4"/>
      <c r="CN50" s="4"/>
      <c r="CO50" s="4"/>
      <c r="CP50" s="20"/>
      <c r="CQ50" s="20"/>
      <c r="CR50" s="20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</row>
    <row r="51" spans="2:87" ht="20.25" customHeight="1" thickBot="1">
      <c r="B51" s="151">
        <v>2</v>
      </c>
      <c r="C51" s="152"/>
      <c r="D51" s="118"/>
      <c r="E51" s="119"/>
      <c r="F51" s="120"/>
      <c r="G51" s="152">
        <v>7</v>
      </c>
      <c r="H51" s="152"/>
      <c r="I51" s="152"/>
      <c r="J51" s="153">
        <f t="shared" si="2"/>
        <v>0.5229166666666666</v>
      </c>
      <c r="K51" s="153"/>
      <c r="L51" s="153"/>
      <c r="M51" s="153"/>
      <c r="N51" s="154"/>
      <c r="O51" s="155" t="str">
        <f>$AG$17</f>
        <v>FC Honka</v>
      </c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41" t="s">
        <v>13</v>
      </c>
      <c r="AF51" s="156" t="str">
        <f>$AG$20</f>
        <v>Jugendfussballakamedie Düsseldorf</v>
      </c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7"/>
      <c r="AW51" s="158">
        <v>0</v>
      </c>
      <c r="AX51" s="159"/>
      <c r="AY51" s="41" t="s">
        <v>14</v>
      </c>
      <c r="AZ51" s="159">
        <v>2</v>
      </c>
      <c r="BA51" s="160"/>
      <c r="BB51" s="158"/>
      <c r="BC51" s="161"/>
      <c r="BD51" s="18"/>
      <c r="BF51" s="27"/>
      <c r="BG51" s="27"/>
      <c r="BH51" s="27"/>
      <c r="BU51" s="28">
        <f t="shared" si="1"/>
        <v>0</v>
      </c>
      <c r="BV51" s="23" t="s">
        <v>14</v>
      </c>
      <c r="BW51" s="28">
        <f t="shared" si="0"/>
        <v>3</v>
      </c>
      <c r="CH51" s="4"/>
      <c r="CI51" s="4"/>
    </row>
    <row r="52" spans="2:87" ht="15.75" customHeight="1">
      <c r="B52" s="44"/>
      <c r="C52" s="44"/>
      <c r="D52" s="44"/>
      <c r="E52" s="44"/>
      <c r="F52" s="44"/>
      <c r="G52" s="44"/>
      <c r="H52" s="44"/>
      <c r="I52" s="44"/>
      <c r="J52" s="45"/>
      <c r="K52" s="45"/>
      <c r="L52" s="45"/>
      <c r="M52" s="45"/>
      <c r="N52" s="4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7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7"/>
      <c r="AX52" s="47"/>
      <c r="AY52" s="47"/>
      <c r="AZ52" s="47"/>
      <c r="BA52" s="47"/>
      <c r="BB52" s="47"/>
      <c r="BC52" s="47"/>
      <c r="BD52" s="18"/>
      <c r="BF52" s="27"/>
      <c r="BG52" s="27"/>
      <c r="BH52" s="27"/>
      <c r="BU52" s="28"/>
      <c r="BV52" s="23"/>
      <c r="BW52" s="28"/>
      <c r="CH52" s="4"/>
      <c r="CI52" s="4"/>
    </row>
    <row r="53" spans="2:75" ht="33">
      <c r="B53" s="162" t="str">
        <f>$A$2</f>
        <v>U10 BIG WORLD JUNIOR Cup 2013</v>
      </c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U53" s="28"/>
      <c r="BV53" s="23"/>
      <c r="BW53" s="28"/>
    </row>
    <row r="54" spans="2:162" s="50" customFormat="1" ht="15.75" customHeight="1">
      <c r="B54" s="17" t="s">
        <v>23</v>
      </c>
      <c r="C54" s="44"/>
      <c r="D54" s="44"/>
      <c r="E54" s="44"/>
      <c r="F54" s="44"/>
      <c r="G54" s="44"/>
      <c r="H54" s="44"/>
      <c r="I54" s="44"/>
      <c r="J54" s="45"/>
      <c r="K54" s="45"/>
      <c r="L54" s="45"/>
      <c r="M54" s="45"/>
      <c r="N54" s="45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7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7"/>
      <c r="AX54" s="47"/>
      <c r="AY54" s="47"/>
      <c r="AZ54" s="47"/>
      <c r="BA54" s="47"/>
      <c r="BB54" s="47"/>
      <c r="BC54" s="47"/>
      <c r="BD54" s="48"/>
      <c r="BE54" s="3"/>
      <c r="BF54" s="27"/>
      <c r="BG54" s="27"/>
      <c r="BH54" s="27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8"/>
      <c r="BV54" s="23"/>
      <c r="BW54" s="28"/>
      <c r="BX54" s="3"/>
      <c r="BY54" s="3"/>
      <c r="BZ54" s="3"/>
      <c r="CA54" s="3"/>
      <c r="CB54" s="3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</row>
    <row r="55" spans="2:162" s="50" customFormat="1" ht="6" customHeight="1" thickBot="1">
      <c r="B55" s="17"/>
      <c r="C55" s="44"/>
      <c r="D55" s="44"/>
      <c r="E55" s="44"/>
      <c r="F55" s="44"/>
      <c r="G55" s="44"/>
      <c r="H55" s="44"/>
      <c r="I55" s="44"/>
      <c r="J55" s="45"/>
      <c r="K55" s="45"/>
      <c r="L55" s="45"/>
      <c r="M55" s="45"/>
      <c r="N55" s="45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7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7"/>
      <c r="AX55" s="47"/>
      <c r="AY55" s="47"/>
      <c r="AZ55" s="47"/>
      <c r="BA55" s="47"/>
      <c r="BB55" s="47"/>
      <c r="BC55" s="47"/>
      <c r="BD55" s="48"/>
      <c r="BE55" s="3"/>
      <c r="BF55" s="27"/>
      <c r="BG55" s="27"/>
      <c r="BH55" s="27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28"/>
      <c r="BV55" s="23"/>
      <c r="BW55" s="28"/>
      <c r="BX55" s="3"/>
      <c r="BY55" s="3"/>
      <c r="BZ55" s="3"/>
      <c r="CA55" s="3"/>
      <c r="CB55" s="3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</row>
    <row r="56" spans="2:162" s="50" customFormat="1" ht="15.75" customHeight="1" thickBot="1">
      <c r="B56" s="103" t="s">
        <v>9</v>
      </c>
      <c r="C56" s="104"/>
      <c r="D56" s="105"/>
      <c r="E56" s="106"/>
      <c r="F56" s="107"/>
      <c r="G56" s="105" t="s">
        <v>24</v>
      </c>
      <c r="H56" s="106"/>
      <c r="I56" s="107"/>
      <c r="J56" s="105" t="s">
        <v>10</v>
      </c>
      <c r="K56" s="106"/>
      <c r="L56" s="106"/>
      <c r="M56" s="106"/>
      <c r="N56" s="107"/>
      <c r="O56" s="105" t="s">
        <v>11</v>
      </c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7"/>
      <c r="AW56" s="105" t="s">
        <v>12</v>
      </c>
      <c r="AX56" s="106"/>
      <c r="AY56" s="106"/>
      <c r="AZ56" s="106"/>
      <c r="BA56" s="107"/>
      <c r="BB56" s="108"/>
      <c r="BC56" s="109"/>
      <c r="BD56" s="48"/>
      <c r="BE56" s="3"/>
      <c r="BF56" s="27"/>
      <c r="BG56" s="27"/>
      <c r="BH56" s="27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28"/>
      <c r="BV56" s="23"/>
      <c r="BW56" s="28"/>
      <c r="BX56" s="3"/>
      <c r="BY56" s="3"/>
      <c r="BZ56" s="3"/>
      <c r="CA56" s="3"/>
      <c r="CB56" s="3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</row>
    <row r="57" spans="2:87" ht="20.25" customHeight="1">
      <c r="B57" s="110">
        <v>3</v>
      </c>
      <c r="C57" s="111"/>
      <c r="D57" s="112" t="s">
        <v>20</v>
      </c>
      <c r="E57" s="113"/>
      <c r="F57" s="114"/>
      <c r="G57" s="111">
        <v>8</v>
      </c>
      <c r="H57" s="111"/>
      <c r="I57" s="111"/>
      <c r="J57" s="121">
        <v>0.4166666666666667</v>
      </c>
      <c r="K57" s="121"/>
      <c r="L57" s="121"/>
      <c r="M57" s="121"/>
      <c r="N57" s="122"/>
      <c r="O57" s="123" t="str">
        <f>$D$23</f>
        <v>Niendorfer TSV</v>
      </c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26" t="s">
        <v>13</v>
      </c>
      <c r="AF57" s="124" t="str">
        <f>$D$24</f>
        <v>SG Unterrath</v>
      </c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5"/>
      <c r="AW57" s="126">
        <v>3</v>
      </c>
      <c r="AX57" s="127"/>
      <c r="AY57" s="26" t="s">
        <v>14</v>
      </c>
      <c r="AZ57" s="127">
        <v>1</v>
      </c>
      <c r="BA57" s="128"/>
      <c r="BB57" s="126"/>
      <c r="BC57" s="129"/>
      <c r="BD57" s="18"/>
      <c r="BF57" s="27"/>
      <c r="BG57" s="27"/>
      <c r="BH57" s="27"/>
      <c r="BU57" s="28">
        <f t="shared" si="1"/>
        <v>3</v>
      </c>
      <c r="BV57" s="23" t="s">
        <v>14</v>
      </c>
      <c r="BW57" s="28">
        <f t="shared" si="0"/>
        <v>0</v>
      </c>
      <c r="CH57" s="4"/>
      <c r="CI57" s="4"/>
    </row>
    <row r="58" spans="2:87" ht="20.25" customHeight="1">
      <c r="B58" s="131">
        <v>3</v>
      </c>
      <c r="C58" s="132"/>
      <c r="D58" s="115"/>
      <c r="E58" s="116"/>
      <c r="F58" s="117"/>
      <c r="G58" s="132">
        <v>8</v>
      </c>
      <c r="H58" s="132"/>
      <c r="I58" s="132"/>
      <c r="J58" s="133">
        <f>J57+$U$10*$X$10+$AL$10</f>
        <v>0.42847222222222225</v>
      </c>
      <c r="K58" s="133"/>
      <c r="L58" s="133"/>
      <c r="M58" s="133"/>
      <c r="N58" s="134"/>
      <c r="O58" s="135" t="str">
        <f>$D$25</f>
        <v>SKV Mörfelden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31" t="s">
        <v>13</v>
      </c>
      <c r="AF58" s="136" t="str">
        <f>$D$26</f>
        <v>ATC Hengelo (NL)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7"/>
      <c r="AW58" s="138">
        <v>0</v>
      </c>
      <c r="AX58" s="139"/>
      <c r="AY58" s="31" t="s">
        <v>14</v>
      </c>
      <c r="AZ58" s="139">
        <v>0</v>
      </c>
      <c r="BA58" s="140"/>
      <c r="BB58" s="138"/>
      <c r="BC58" s="141"/>
      <c r="BD58" s="18"/>
      <c r="BF58" s="27"/>
      <c r="BG58" s="27"/>
      <c r="BH58" s="27"/>
      <c r="BU58" s="28">
        <f t="shared" si="1"/>
        <v>1</v>
      </c>
      <c r="BV58" s="23" t="s">
        <v>14</v>
      </c>
      <c r="BW58" s="28">
        <f t="shared" si="0"/>
        <v>1</v>
      </c>
      <c r="CH58" s="4"/>
      <c r="CI58" s="4"/>
    </row>
    <row r="59" spans="2:87" ht="20.25" customHeight="1">
      <c r="B59" s="142">
        <v>3</v>
      </c>
      <c r="C59" s="143"/>
      <c r="D59" s="115"/>
      <c r="E59" s="116"/>
      <c r="F59" s="117"/>
      <c r="G59" s="143">
        <v>8</v>
      </c>
      <c r="H59" s="143"/>
      <c r="I59" s="143"/>
      <c r="J59" s="133">
        <f>J58+$U$10*$X$10+$AL$10</f>
        <v>0.4402777777777778</v>
      </c>
      <c r="K59" s="133"/>
      <c r="L59" s="133"/>
      <c r="M59" s="133"/>
      <c r="N59" s="134"/>
      <c r="O59" s="144" t="str">
        <f>$D$27</f>
        <v>1. FC Mönchengladbach</v>
      </c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34" t="s">
        <v>13</v>
      </c>
      <c r="AF59" s="145" t="str">
        <f>$D$23</f>
        <v>Niendorfer TSV</v>
      </c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6"/>
      <c r="AW59" s="147">
        <v>1</v>
      </c>
      <c r="AX59" s="148"/>
      <c r="AY59" s="34" t="s">
        <v>14</v>
      </c>
      <c r="AZ59" s="148">
        <v>1</v>
      </c>
      <c r="BA59" s="149"/>
      <c r="BB59" s="147"/>
      <c r="BC59" s="150"/>
      <c r="BD59" s="18"/>
      <c r="BF59" s="27"/>
      <c r="BG59" s="27"/>
      <c r="BH59" s="27"/>
      <c r="BU59" s="28">
        <f t="shared" si="1"/>
        <v>1</v>
      </c>
      <c r="BV59" s="23" t="s">
        <v>14</v>
      </c>
      <c r="BW59" s="28">
        <f t="shared" si="0"/>
        <v>1</v>
      </c>
      <c r="CH59" s="4"/>
      <c r="CI59" s="4"/>
    </row>
    <row r="60" spans="2:87" ht="20.25" customHeight="1">
      <c r="B60" s="131">
        <v>3</v>
      </c>
      <c r="C60" s="132"/>
      <c r="D60" s="115"/>
      <c r="E60" s="116"/>
      <c r="F60" s="117"/>
      <c r="G60" s="132">
        <v>8</v>
      </c>
      <c r="H60" s="132"/>
      <c r="I60" s="132"/>
      <c r="J60" s="133">
        <v>0.45208333333333334</v>
      </c>
      <c r="K60" s="133"/>
      <c r="L60" s="133"/>
      <c r="M60" s="133"/>
      <c r="N60" s="134"/>
      <c r="O60" s="135" t="str">
        <f>$D$24</f>
        <v>SG Unterrath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31" t="s">
        <v>13</v>
      </c>
      <c r="AF60" s="136" t="str">
        <f>$D$25</f>
        <v>SKV Mörfelden</v>
      </c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7"/>
      <c r="AW60" s="138">
        <v>1</v>
      </c>
      <c r="AX60" s="139"/>
      <c r="AY60" s="31" t="s">
        <v>14</v>
      </c>
      <c r="AZ60" s="139">
        <v>4</v>
      </c>
      <c r="BA60" s="140"/>
      <c r="BB60" s="138"/>
      <c r="BC60" s="141"/>
      <c r="BD60" s="18"/>
      <c r="BF60" s="27"/>
      <c r="BG60" s="27"/>
      <c r="BH60" s="27"/>
      <c r="BU60" s="28">
        <f t="shared" si="1"/>
        <v>0</v>
      </c>
      <c r="BV60" s="23" t="s">
        <v>14</v>
      </c>
      <c r="BW60" s="28">
        <f t="shared" si="0"/>
        <v>3</v>
      </c>
      <c r="CH60" s="4"/>
      <c r="CI60" s="4"/>
    </row>
    <row r="61" spans="2:75" ht="20.25" customHeight="1">
      <c r="B61" s="142">
        <v>3</v>
      </c>
      <c r="C61" s="143"/>
      <c r="D61" s="115"/>
      <c r="E61" s="116"/>
      <c r="F61" s="117"/>
      <c r="G61" s="143">
        <v>8</v>
      </c>
      <c r="H61" s="143"/>
      <c r="I61" s="143"/>
      <c r="J61" s="133">
        <f aca="true" t="shared" si="3" ref="J61:J76">J60+$U$10*$X$10+$AL$10</f>
        <v>0.4638888888888889</v>
      </c>
      <c r="K61" s="133"/>
      <c r="L61" s="133"/>
      <c r="M61" s="133"/>
      <c r="N61" s="134"/>
      <c r="O61" s="144" t="str">
        <f>$D$26</f>
        <v>ATC Hengelo (NL)</v>
      </c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34" t="s">
        <v>13</v>
      </c>
      <c r="AF61" s="145" t="str">
        <f>$D$27</f>
        <v>1. FC Mönchengladbach</v>
      </c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6"/>
      <c r="AW61" s="147">
        <v>0</v>
      </c>
      <c r="AX61" s="148"/>
      <c r="AY61" s="34" t="s">
        <v>14</v>
      </c>
      <c r="AZ61" s="148">
        <v>0</v>
      </c>
      <c r="BA61" s="149"/>
      <c r="BB61" s="147"/>
      <c r="BC61" s="150"/>
      <c r="BU61" s="28">
        <f t="shared" si="1"/>
        <v>1</v>
      </c>
      <c r="BV61" s="23" t="s">
        <v>14</v>
      </c>
      <c r="BW61" s="28">
        <f t="shared" si="0"/>
        <v>1</v>
      </c>
    </row>
    <row r="62" spans="2:75" ht="20.25" customHeight="1">
      <c r="B62" s="131">
        <v>3</v>
      </c>
      <c r="C62" s="132"/>
      <c r="D62" s="115"/>
      <c r="E62" s="116"/>
      <c r="F62" s="117"/>
      <c r="G62" s="132">
        <v>8</v>
      </c>
      <c r="H62" s="132"/>
      <c r="I62" s="132"/>
      <c r="J62" s="133">
        <v>0.4756944444444444</v>
      </c>
      <c r="K62" s="133"/>
      <c r="L62" s="133"/>
      <c r="M62" s="133"/>
      <c r="N62" s="134"/>
      <c r="O62" s="135" t="str">
        <f>$D$23</f>
        <v>Niendorfer TSV</v>
      </c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31" t="s">
        <v>13</v>
      </c>
      <c r="AF62" s="136" t="str">
        <f>$D$25</f>
        <v>SKV Mörfelden</v>
      </c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7"/>
      <c r="AW62" s="138">
        <v>0</v>
      </c>
      <c r="AX62" s="139"/>
      <c r="AY62" s="31" t="s">
        <v>14</v>
      </c>
      <c r="AZ62" s="139">
        <v>3</v>
      </c>
      <c r="BA62" s="140"/>
      <c r="BB62" s="138"/>
      <c r="BC62" s="141"/>
      <c r="BU62" s="28">
        <f t="shared" si="1"/>
        <v>0</v>
      </c>
      <c r="BV62" s="23" t="s">
        <v>14</v>
      </c>
      <c r="BW62" s="28">
        <f t="shared" si="0"/>
        <v>3</v>
      </c>
    </row>
    <row r="63" spans="2:75" ht="20.25" customHeight="1">
      <c r="B63" s="142">
        <v>3</v>
      </c>
      <c r="C63" s="143"/>
      <c r="D63" s="115"/>
      <c r="E63" s="116"/>
      <c r="F63" s="117"/>
      <c r="G63" s="143">
        <v>8</v>
      </c>
      <c r="H63" s="143"/>
      <c r="I63" s="143"/>
      <c r="J63" s="133">
        <f t="shared" si="3"/>
        <v>0.4875</v>
      </c>
      <c r="K63" s="133"/>
      <c r="L63" s="133"/>
      <c r="M63" s="133"/>
      <c r="N63" s="134"/>
      <c r="O63" s="144" t="str">
        <f>$D$26</f>
        <v>ATC Hengelo (NL)</v>
      </c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34" t="s">
        <v>13</v>
      </c>
      <c r="AF63" s="145" t="str">
        <f>$D$24</f>
        <v>SG Unterrath</v>
      </c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6"/>
      <c r="AW63" s="147">
        <v>1</v>
      </c>
      <c r="AX63" s="148"/>
      <c r="AY63" s="34" t="s">
        <v>14</v>
      </c>
      <c r="AZ63" s="148">
        <v>1</v>
      </c>
      <c r="BA63" s="149"/>
      <c r="BB63" s="147"/>
      <c r="BC63" s="150"/>
      <c r="BU63" s="28">
        <f t="shared" si="1"/>
        <v>1</v>
      </c>
      <c r="BV63" s="23" t="s">
        <v>14</v>
      </c>
      <c r="BW63" s="28">
        <f t="shared" si="0"/>
        <v>1</v>
      </c>
    </row>
    <row r="64" spans="2:75" ht="20.25" customHeight="1">
      <c r="B64" s="131">
        <v>3</v>
      </c>
      <c r="C64" s="132"/>
      <c r="D64" s="115"/>
      <c r="E64" s="116"/>
      <c r="F64" s="117"/>
      <c r="G64" s="132">
        <v>8</v>
      </c>
      <c r="H64" s="132"/>
      <c r="I64" s="132"/>
      <c r="J64" s="133">
        <v>0.4993055555555555</v>
      </c>
      <c r="K64" s="133"/>
      <c r="L64" s="133"/>
      <c r="M64" s="133"/>
      <c r="N64" s="134"/>
      <c r="O64" s="135" t="str">
        <f>$D$25</f>
        <v>SKV Mörfelden</v>
      </c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31" t="s">
        <v>13</v>
      </c>
      <c r="AF64" s="136" t="str">
        <f>$D$27</f>
        <v>1. FC Mönchengladbach</v>
      </c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7"/>
      <c r="AW64" s="138">
        <v>1</v>
      </c>
      <c r="AX64" s="139"/>
      <c r="AY64" s="31" t="s">
        <v>14</v>
      </c>
      <c r="AZ64" s="139">
        <v>4</v>
      </c>
      <c r="BA64" s="140"/>
      <c r="BB64" s="138"/>
      <c r="BC64" s="141"/>
      <c r="BU64" s="28">
        <f t="shared" si="1"/>
        <v>0</v>
      </c>
      <c r="BV64" s="23" t="s">
        <v>14</v>
      </c>
      <c r="BW64" s="28">
        <f t="shared" si="0"/>
        <v>3</v>
      </c>
    </row>
    <row r="65" spans="2:75" ht="20.25" customHeight="1">
      <c r="B65" s="142">
        <v>3</v>
      </c>
      <c r="C65" s="143"/>
      <c r="D65" s="115"/>
      <c r="E65" s="116"/>
      <c r="F65" s="117"/>
      <c r="G65" s="143">
        <v>8</v>
      </c>
      <c r="H65" s="143"/>
      <c r="I65" s="143"/>
      <c r="J65" s="133">
        <f t="shared" si="3"/>
        <v>0.5111111111111111</v>
      </c>
      <c r="K65" s="133"/>
      <c r="L65" s="133"/>
      <c r="M65" s="133"/>
      <c r="N65" s="134"/>
      <c r="O65" s="144" t="str">
        <f>$D$26</f>
        <v>ATC Hengelo (NL)</v>
      </c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34" t="s">
        <v>13</v>
      </c>
      <c r="AF65" s="145" t="str">
        <f>$D$23</f>
        <v>Niendorfer TSV</v>
      </c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6"/>
      <c r="AW65" s="147">
        <v>0</v>
      </c>
      <c r="AX65" s="148"/>
      <c r="AY65" s="34" t="s">
        <v>14</v>
      </c>
      <c r="AZ65" s="148">
        <v>1</v>
      </c>
      <c r="BA65" s="149"/>
      <c r="BB65" s="147"/>
      <c r="BC65" s="150"/>
      <c r="BU65" s="28">
        <f t="shared" si="1"/>
        <v>0</v>
      </c>
      <c r="BV65" s="23" t="s">
        <v>14</v>
      </c>
      <c r="BW65" s="28">
        <f t="shared" si="0"/>
        <v>3</v>
      </c>
    </row>
    <row r="66" spans="2:75" ht="20.25" customHeight="1" thickBot="1">
      <c r="B66" s="151">
        <v>3</v>
      </c>
      <c r="C66" s="152"/>
      <c r="D66" s="118"/>
      <c r="E66" s="119"/>
      <c r="F66" s="120"/>
      <c r="G66" s="152">
        <v>8</v>
      </c>
      <c r="H66" s="152"/>
      <c r="I66" s="152"/>
      <c r="J66" s="153">
        <f t="shared" si="3"/>
        <v>0.5229166666666666</v>
      </c>
      <c r="K66" s="153"/>
      <c r="L66" s="153"/>
      <c r="M66" s="153"/>
      <c r="N66" s="154"/>
      <c r="O66" s="155" t="str">
        <f>$D$24</f>
        <v>SG Unterrath</v>
      </c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41" t="s">
        <v>13</v>
      </c>
      <c r="AF66" s="156" t="str">
        <f>$D$27</f>
        <v>1. FC Mönchengladbach</v>
      </c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7"/>
      <c r="AW66" s="158">
        <v>1</v>
      </c>
      <c r="AX66" s="159"/>
      <c r="AY66" s="41" t="s">
        <v>14</v>
      </c>
      <c r="AZ66" s="159">
        <v>4</v>
      </c>
      <c r="BA66" s="160"/>
      <c r="BB66" s="158"/>
      <c r="BC66" s="161"/>
      <c r="BU66" s="28">
        <f t="shared" si="1"/>
        <v>0</v>
      </c>
      <c r="BV66" s="23" t="s">
        <v>14</v>
      </c>
      <c r="BW66" s="28">
        <f t="shared" si="0"/>
        <v>3</v>
      </c>
    </row>
    <row r="67" spans="2:75" ht="20.25" customHeight="1">
      <c r="B67" s="110">
        <v>4</v>
      </c>
      <c r="C67" s="111"/>
      <c r="D67" s="112" t="s">
        <v>21</v>
      </c>
      <c r="E67" s="113"/>
      <c r="F67" s="114"/>
      <c r="G67" s="111">
        <v>9</v>
      </c>
      <c r="H67" s="111"/>
      <c r="I67" s="111"/>
      <c r="J67" s="121">
        <v>0.4166666666666667</v>
      </c>
      <c r="K67" s="121"/>
      <c r="L67" s="121"/>
      <c r="M67" s="121"/>
      <c r="N67" s="122"/>
      <c r="O67" s="123" t="str">
        <f>$AG$23</f>
        <v>Olympia Kassel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26" t="s">
        <v>13</v>
      </c>
      <c r="AF67" s="124" t="str">
        <f>$AG$24</f>
        <v>SG Kaarst</v>
      </c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5"/>
      <c r="AW67" s="126">
        <v>0</v>
      </c>
      <c r="AX67" s="127"/>
      <c r="AY67" s="26" t="s">
        <v>14</v>
      </c>
      <c r="AZ67" s="127">
        <v>2</v>
      </c>
      <c r="BA67" s="128"/>
      <c r="BB67" s="126"/>
      <c r="BC67" s="129"/>
      <c r="BU67" s="28">
        <f t="shared" si="1"/>
        <v>0</v>
      </c>
      <c r="BV67" s="23" t="s">
        <v>14</v>
      </c>
      <c r="BW67" s="28">
        <f t="shared" si="0"/>
        <v>3</v>
      </c>
    </row>
    <row r="68" spans="2:75" ht="20.25" customHeight="1">
      <c r="B68" s="131">
        <v>4</v>
      </c>
      <c r="C68" s="132"/>
      <c r="D68" s="115"/>
      <c r="E68" s="116"/>
      <c r="F68" s="117"/>
      <c r="G68" s="132">
        <v>9</v>
      </c>
      <c r="H68" s="132"/>
      <c r="I68" s="132"/>
      <c r="J68" s="133">
        <f t="shared" si="3"/>
        <v>0.42847222222222225</v>
      </c>
      <c r="K68" s="133"/>
      <c r="L68" s="133"/>
      <c r="M68" s="133"/>
      <c r="N68" s="134"/>
      <c r="O68" s="135" t="str">
        <f>$AG$25</f>
        <v>Garather SV II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31" t="s">
        <v>13</v>
      </c>
      <c r="AF68" s="136" t="str">
        <f>$AG$26</f>
        <v>Wuppertaler SV</v>
      </c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7"/>
      <c r="AW68" s="138">
        <v>2</v>
      </c>
      <c r="AX68" s="139"/>
      <c r="AY68" s="31" t="s">
        <v>14</v>
      </c>
      <c r="AZ68" s="139">
        <v>0</v>
      </c>
      <c r="BA68" s="140"/>
      <c r="BB68" s="138"/>
      <c r="BC68" s="141"/>
      <c r="BU68" s="28">
        <f t="shared" si="1"/>
        <v>3</v>
      </c>
      <c r="BV68" s="23" t="s">
        <v>14</v>
      </c>
      <c r="BW68" s="28">
        <f t="shared" si="0"/>
        <v>0</v>
      </c>
    </row>
    <row r="69" spans="2:75" ht="20.25" customHeight="1">
      <c r="B69" s="142">
        <v>4</v>
      </c>
      <c r="C69" s="143"/>
      <c r="D69" s="115"/>
      <c r="E69" s="116"/>
      <c r="F69" s="117"/>
      <c r="G69" s="143">
        <v>9</v>
      </c>
      <c r="H69" s="143"/>
      <c r="I69" s="143"/>
      <c r="J69" s="133">
        <f t="shared" si="3"/>
        <v>0.4402777777777778</v>
      </c>
      <c r="K69" s="133"/>
      <c r="L69" s="133"/>
      <c r="M69" s="133"/>
      <c r="N69" s="134"/>
      <c r="O69" s="144" t="str">
        <f>$AG$27</f>
        <v>DJK/VfL Giesenkirchen</v>
      </c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34" t="s">
        <v>13</v>
      </c>
      <c r="AF69" s="145" t="str">
        <f>$AG$23</f>
        <v>Olympia Kassel</v>
      </c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6"/>
      <c r="AW69" s="147">
        <v>0</v>
      </c>
      <c r="AX69" s="148"/>
      <c r="AY69" s="34" t="s">
        <v>14</v>
      </c>
      <c r="AZ69" s="148">
        <v>0</v>
      </c>
      <c r="BA69" s="149"/>
      <c r="BB69" s="147"/>
      <c r="BC69" s="150"/>
      <c r="BU69" s="28">
        <f t="shared" si="1"/>
        <v>1</v>
      </c>
      <c r="BV69" s="23" t="s">
        <v>14</v>
      </c>
      <c r="BW69" s="28">
        <f t="shared" si="0"/>
        <v>1</v>
      </c>
    </row>
    <row r="70" spans="2:75" ht="20.25" customHeight="1">
      <c r="B70" s="131">
        <v>4</v>
      </c>
      <c r="C70" s="132"/>
      <c r="D70" s="115"/>
      <c r="E70" s="116"/>
      <c r="F70" s="117"/>
      <c r="G70" s="132">
        <v>9</v>
      </c>
      <c r="H70" s="132"/>
      <c r="I70" s="132"/>
      <c r="J70" s="133">
        <v>0.45208333333333334</v>
      </c>
      <c r="K70" s="133"/>
      <c r="L70" s="133"/>
      <c r="M70" s="133"/>
      <c r="N70" s="134"/>
      <c r="O70" s="135" t="str">
        <f>$AG$24</f>
        <v>SG Kaarst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31" t="s">
        <v>13</v>
      </c>
      <c r="AF70" s="136" t="str">
        <f>$AG$25</f>
        <v>Garather SV II</v>
      </c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7"/>
      <c r="AW70" s="138">
        <v>1</v>
      </c>
      <c r="AX70" s="139"/>
      <c r="AY70" s="31" t="s">
        <v>14</v>
      </c>
      <c r="AZ70" s="139">
        <v>2</v>
      </c>
      <c r="BA70" s="140"/>
      <c r="BB70" s="138"/>
      <c r="BC70" s="141"/>
      <c r="BU70" s="28">
        <f t="shared" si="1"/>
        <v>0</v>
      </c>
      <c r="BV70" s="23" t="s">
        <v>14</v>
      </c>
      <c r="BW70" s="28">
        <f t="shared" si="0"/>
        <v>3</v>
      </c>
    </row>
    <row r="71" spans="2:75" ht="20.25" customHeight="1">
      <c r="B71" s="142">
        <v>4</v>
      </c>
      <c r="C71" s="143"/>
      <c r="D71" s="115"/>
      <c r="E71" s="116"/>
      <c r="F71" s="117"/>
      <c r="G71" s="143">
        <v>9</v>
      </c>
      <c r="H71" s="143"/>
      <c r="I71" s="143"/>
      <c r="J71" s="133">
        <f t="shared" si="3"/>
        <v>0.4638888888888889</v>
      </c>
      <c r="K71" s="133"/>
      <c r="L71" s="133"/>
      <c r="M71" s="133"/>
      <c r="N71" s="134"/>
      <c r="O71" s="144" t="str">
        <f>$AG$26</f>
        <v>Wuppertaler SV</v>
      </c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34" t="s">
        <v>13</v>
      </c>
      <c r="AF71" s="145" t="str">
        <f>$AG$27</f>
        <v>DJK/VfL Giesenkirchen</v>
      </c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6"/>
      <c r="AW71" s="147">
        <v>0</v>
      </c>
      <c r="AX71" s="148"/>
      <c r="AY71" s="34" t="s">
        <v>14</v>
      </c>
      <c r="AZ71" s="148">
        <v>2</v>
      </c>
      <c r="BA71" s="149"/>
      <c r="BB71" s="147"/>
      <c r="BC71" s="150"/>
      <c r="BU71" s="28">
        <f t="shared" si="1"/>
        <v>0</v>
      </c>
      <c r="BV71" s="23" t="s">
        <v>14</v>
      </c>
      <c r="BW71" s="28">
        <f t="shared" si="0"/>
        <v>3</v>
      </c>
    </row>
    <row r="72" spans="2:75" ht="20.25" customHeight="1">
      <c r="B72" s="131">
        <v>4</v>
      </c>
      <c r="C72" s="132"/>
      <c r="D72" s="115"/>
      <c r="E72" s="116"/>
      <c r="F72" s="117"/>
      <c r="G72" s="132">
        <v>9</v>
      </c>
      <c r="H72" s="132"/>
      <c r="I72" s="132"/>
      <c r="J72" s="133">
        <v>0.4756944444444444</v>
      </c>
      <c r="K72" s="133"/>
      <c r="L72" s="133"/>
      <c r="M72" s="133"/>
      <c r="N72" s="134"/>
      <c r="O72" s="135" t="str">
        <f>$AG$23</f>
        <v>Olympia Kassel</v>
      </c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31" t="s">
        <v>13</v>
      </c>
      <c r="AF72" s="136" t="str">
        <f>$AG$25</f>
        <v>Garather SV II</v>
      </c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7"/>
      <c r="AW72" s="138">
        <v>1</v>
      </c>
      <c r="AX72" s="139"/>
      <c r="AY72" s="31" t="s">
        <v>14</v>
      </c>
      <c r="AZ72" s="139">
        <v>0</v>
      </c>
      <c r="BA72" s="140"/>
      <c r="BB72" s="138"/>
      <c r="BC72" s="141"/>
      <c r="BU72" s="28">
        <f t="shared" si="1"/>
        <v>3</v>
      </c>
      <c r="BV72" s="23" t="s">
        <v>14</v>
      </c>
      <c r="BW72" s="28">
        <f t="shared" si="0"/>
        <v>0</v>
      </c>
    </row>
    <row r="73" spans="2:75" ht="20.25" customHeight="1">
      <c r="B73" s="142">
        <v>4</v>
      </c>
      <c r="C73" s="143"/>
      <c r="D73" s="115"/>
      <c r="E73" s="116"/>
      <c r="F73" s="117"/>
      <c r="G73" s="143">
        <v>9</v>
      </c>
      <c r="H73" s="143"/>
      <c r="I73" s="143"/>
      <c r="J73" s="133">
        <f t="shared" si="3"/>
        <v>0.4875</v>
      </c>
      <c r="K73" s="133"/>
      <c r="L73" s="133"/>
      <c r="M73" s="133"/>
      <c r="N73" s="134"/>
      <c r="O73" s="144" t="str">
        <f>$AG$26</f>
        <v>Wuppertaler SV</v>
      </c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34" t="s">
        <v>13</v>
      </c>
      <c r="AF73" s="145" t="str">
        <f>$AG$24</f>
        <v>SG Kaarst</v>
      </c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6"/>
      <c r="AW73" s="147">
        <v>0</v>
      </c>
      <c r="AX73" s="148"/>
      <c r="AY73" s="34" t="s">
        <v>14</v>
      </c>
      <c r="AZ73" s="148">
        <v>2</v>
      </c>
      <c r="BA73" s="149"/>
      <c r="BB73" s="147"/>
      <c r="BC73" s="150"/>
      <c r="BU73" s="28">
        <f t="shared" si="1"/>
        <v>0</v>
      </c>
      <c r="BV73" s="23" t="s">
        <v>14</v>
      </c>
      <c r="BW73" s="28">
        <f t="shared" si="0"/>
        <v>3</v>
      </c>
    </row>
    <row r="74" spans="2:75" ht="20.25" customHeight="1">
      <c r="B74" s="131">
        <v>4</v>
      </c>
      <c r="C74" s="132"/>
      <c r="D74" s="115"/>
      <c r="E74" s="116"/>
      <c r="F74" s="117"/>
      <c r="G74" s="132">
        <v>9</v>
      </c>
      <c r="H74" s="132"/>
      <c r="I74" s="132"/>
      <c r="J74" s="133">
        <v>0.4993055555555555</v>
      </c>
      <c r="K74" s="133"/>
      <c r="L74" s="133"/>
      <c r="M74" s="133"/>
      <c r="N74" s="134"/>
      <c r="O74" s="135" t="str">
        <f>$AG$25</f>
        <v>Garather SV II</v>
      </c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31" t="s">
        <v>13</v>
      </c>
      <c r="AF74" s="136" t="str">
        <f>$AG$27</f>
        <v>DJK/VfL Giesenkirchen</v>
      </c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7"/>
      <c r="AW74" s="138">
        <v>1</v>
      </c>
      <c r="AX74" s="139"/>
      <c r="AY74" s="31" t="s">
        <v>14</v>
      </c>
      <c r="AZ74" s="139">
        <v>2</v>
      </c>
      <c r="BA74" s="140"/>
      <c r="BB74" s="138"/>
      <c r="BC74" s="141"/>
      <c r="BU74" s="28">
        <f t="shared" si="1"/>
        <v>0</v>
      </c>
      <c r="BV74" s="23" t="s">
        <v>14</v>
      </c>
      <c r="BW74" s="28">
        <f t="shared" si="0"/>
        <v>3</v>
      </c>
    </row>
    <row r="75" spans="2:75" ht="20.25" customHeight="1">
      <c r="B75" s="142">
        <v>4</v>
      </c>
      <c r="C75" s="143"/>
      <c r="D75" s="115"/>
      <c r="E75" s="116"/>
      <c r="F75" s="117"/>
      <c r="G75" s="143">
        <v>9</v>
      </c>
      <c r="H75" s="143"/>
      <c r="I75" s="143"/>
      <c r="J75" s="133">
        <f t="shared" si="3"/>
        <v>0.5111111111111111</v>
      </c>
      <c r="K75" s="133"/>
      <c r="L75" s="133"/>
      <c r="M75" s="133"/>
      <c r="N75" s="134"/>
      <c r="O75" s="144" t="str">
        <f>$AG$26</f>
        <v>Wuppertaler SV</v>
      </c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34" t="s">
        <v>13</v>
      </c>
      <c r="AF75" s="145" t="str">
        <f>$AG$23</f>
        <v>Olympia Kassel</v>
      </c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6"/>
      <c r="AW75" s="147">
        <v>0</v>
      </c>
      <c r="AX75" s="148"/>
      <c r="AY75" s="34" t="s">
        <v>14</v>
      </c>
      <c r="AZ75" s="148">
        <v>2</v>
      </c>
      <c r="BA75" s="149"/>
      <c r="BB75" s="147"/>
      <c r="BC75" s="150"/>
      <c r="BU75" s="28">
        <f t="shared" si="1"/>
        <v>0</v>
      </c>
      <c r="BV75" s="23" t="s">
        <v>14</v>
      </c>
      <c r="BW75" s="28">
        <f t="shared" si="0"/>
        <v>3</v>
      </c>
    </row>
    <row r="76" spans="2:75" ht="20.25" customHeight="1" thickBot="1">
      <c r="B76" s="151">
        <v>4</v>
      </c>
      <c r="C76" s="152"/>
      <c r="D76" s="118"/>
      <c r="E76" s="119"/>
      <c r="F76" s="120"/>
      <c r="G76" s="152">
        <v>9</v>
      </c>
      <c r="H76" s="152"/>
      <c r="I76" s="152"/>
      <c r="J76" s="153">
        <f t="shared" si="3"/>
        <v>0.5229166666666666</v>
      </c>
      <c r="K76" s="153"/>
      <c r="L76" s="153"/>
      <c r="M76" s="153"/>
      <c r="N76" s="154"/>
      <c r="O76" s="155" t="str">
        <f>$AG$24</f>
        <v>SG Kaarst</v>
      </c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41" t="s">
        <v>13</v>
      </c>
      <c r="AF76" s="156" t="str">
        <f>$AG$27</f>
        <v>DJK/VfL Giesenkirchen</v>
      </c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7"/>
      <c r="AW76" s="158">
        <v>1</v>
      </c>
      <c r="AX76" s="159"/>
      <c r="AY76" s="41" t="s">
        <v>14</v>
      </c>
      <c r="AZ76" s="159">
        <v>1</v>
      </c>
      <c r="BA76" s="160"/>
      <c r="BB76" s="158"/>
      <c r="BC76" s="161"/>
      <c r="BU76" s="28">
        <f t="shared" si="1"/>
        <v>1</v>
      </c>
      <c r="BV76" s="23" t="s">
        <v>14</v>
      </c>
      <c r="BW76" s="28">
        <f t="shared" si="0"/>
        <v>1</v>
      </c>
    </row>
    <row r="77" spans="73:75" ht="15" customHeight="1">
      <c r="BU77" s="28"/>
      <c r="BW77" s="28"/>
    </row>
    <row r="78" spans="2:75" ht="12.75">
      <c r="B78" s="17" t="s">
        <v>25</v>
      </c>
      <c r="BU78" s="28"/>
      <c r="BW78" s="28"/>
    </row>
    <row r="79" spans="73:75" ht="6" customHeight="1" thickBot="1">
      <c r="BU79" s="28"/>
      <c r="BW79" s="28"/>
    </row>
    <row r="80" spans="2:119" s="52" customFormat="1" ht="13.5" customHeight="1" thickBot="1">
      <c r="B80" s="163" t="s">
        <v>70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64"/>
      <c r="P80" s="163" t="s">
        <v>15</v>
      </c>
      <c r="Q80" s="106"/>
      <c r="R80" s="164"/>
      <c r="S80" s="163" t="s">
        <v>16</v>
      </c>
      <c r="T80" s="106"/>
      <c r="U80" s="106"/>
      <c r="V80" s="106"/>
      <c r="W80" s="164"/>
      <c r="X80" s="163" t="s">
        <v>17</v>
      </c>
      <c r="Y80" s="106"/>
      <c r="Z80" s="164"/>
      <c r="AA80" s="51"/>
      <c r="AB80" s="51"/>
      <c r="AC80" s="51"/>
      <c r="AD80" s="51"/>
      <c r="AE80" s="163" t="s">
        <v>71</v>
      </c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64"/>
      <c r="AS80" s="163" t="s">
        <v>15</v>
      </c>
      <c r="AT80" s="106"/>
      <c r="AU80" s="164"/>
      <c r="AV80" s="163" t="s">
        <v>16</v>
      </c>
      <c r="AW80" s="106"/>
      <c r="AX80" s="106"/>
      <c r="AY80" s="106"/>
      <c r="AZ80" s="164"/>
      <c r="BA80" s="163" t="s">
        <v>17</v>
      </c>
      <c r="BB80" s="106"/>
      <c r="BC80" s="164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28"/>
      <c r="BV80" s="53"/>
      <c r="BW80" s="28"/>
      <c r="BX80" s="53"/>
      <c r="BY80" s="53"/>
      <c r="BZ80" s="53"/>
      <c r="CA80" s="53"/>
      <c r="CB80" s="53"/>
      <c r="CC80" s="54"/>
      <c r="CD80" s="54"/>
      <c r="CE80" s="54"/>
      <c r="CF80" s="54"/>
      <c r="CG80" s="54"/>
      <c r="CH80" s="53"/>
      <c r="CI80" s="53"/>
      <c r="CJ80" s="54"/>
      <c r="CK80" s="54"/>
      <c r="CL80" s="54"/>
      <c r="CM80" s="54"/>
      <c r="CN80" s="54"/>
      <c r="CO80" s="54"/>
      <c r="CP80" s="54"/>
      <c r="CQ80" s="54"/>
      <c r="CR80" s="54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</row>
    <row r="81" spans="2:75" ht="18" customHeight="1">
      <c r="B81" s="165">
        <v>2</v>
      </c>
      <c r="C81" s="166"/>
      <c r="D81" s="167" t="str">
        <f>IF(ISBLANK($AZ$32),"",$CA$33)</f>
        <v>MSK Zilina (SK)</v>
      </c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9"/>
      <c r="P81" s="170">
        <f>IF(ISBLANK($AZ$32),"",$CB$33)</f>
        <v>10</v>
      </c>
      <c r="Q81" s="171"/>
      <c r="R81" s="172"/>
      <c r="S81" s="173">
        <f>IF(ISBLANK($AZ$32),"",$CC$33)</f>
        <v>7</v>
      </c>
      <c r="T81" s="173"/>
      <c r="U81" s="56" t="s">
        <v>14</v>
      </c>
      <c r="V81" s="173">
        <f>IF(ISBLANK($AZ$32),"",$CE$33)</f>
        <v>1</v>
      </c>
      <c r="W81" s="173"/>
      <c r="X81" s="174">
        <f>IF(ISBLANK($AZ$32),"",$CF$33)</f>
        <v>6</v>
      </c>
      <c r="Y81" s="175"/>
      <c r="Z81" s="176"/>
      <c r="AA81" s="25"/>
      <c r="AB81" s="25"/>
      <c r="AC81" s="25"/>
      <c r="AD81" s="25"/>
      <c r="AE81" s="165">
        <v>2</v>
      </c>
      <c r="AF81" s="166"/>
      <c r="AG81" s="177" t="str">
        <f>IF(ISBLANK($AZ$42),"",$CH$33)</f>
        <v>VfL Bochum</v>
      </c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8"/>
      <c r="AS81" s="170">
        <f>IF(ISBLANK($AZ$42),"",$CI$33)</f>
        <v>7</v>
      </c>
      <c r="AT81" s="171"/>
      <c r="AU81" s="172"/>
      <c r="AV81" s="173">
        <f>IF(ISBLANK($AZ$42),"",$CJ$33)</f>
        <v>9</v>
      </c>
      <c r="AW81" s="173"/>
      <c r="AX81" s="56" t="s">
        <v>14</v>
      </c>
      <c r="AY81" s="173">
        <f>IF(ISBLANK($AZ$42),"",$CL$33)</f>
        <v>2</v>
      </c>
      <c r="AZ81" s="173"/>
      <c r="BA81" s="174">
        <f>IF(ISBLANK($AZ$42),"",$CM$33)</f>
        <v>7</v>
      </c>
      <c r="BB81" s="175"/>
      <c r="BC81" s="176"/>
      <c r="BU81" s="28"/>
      <c r="BW81" s="28"/>
    </row>
    <row r="82" spans="2:75" ht="18" customHeight="1" thickBot="1">
      <c r="B82" s="179">
        <v>3</v>
      </c>
      <c r="C82" s="180"/>
      <c r="D82" s="181" t="str">
        <f>IF(ISBLANK($AZ$32),"",CA34)</f>
        <v>1. SC Znojmo (CZ)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3"/>
      <c r="P82" s="184">
        <f>IF(ISBLANK($AZ$32),"",$CB$34)</f>
        <v>4</v>
      </c>
      <c r="Q82" s="185"/>
      <c r="R82" s="186"/>
      <c r="S82" s="187">
        <f>IF(ISBLANK($AZ$32),"",$CC$34)</f>
        <v>5</v>
      </c>
      <c r="T82" s="187"/>
      <c r="U82" s="57" t="s">
        <v>14</v>
      </c>
      <c r="V82" s="187">
        <f>IF(ISBLANK($AZ$32),"",$CE$34)</f>
        <v>5</v>
      </c>
      <c r="W82" s="187"/>
      <c r="X82" s="188">
        <f>IF(ISBLANK($AZ$32),"",$CF$34)</f>
        <v>0</v>
      </c>
      <c r="Y82" s="189"/>
      <c r="Z82" s="190"/>
      <c r="AA82" s="25"/>
      <c r="AB82" s="25"/>
      <c r="AC82" s="25"/>
      <c r="AD82" s="25"/>
      <c r="AE82" s="179">
        <v>1</v>
      </c>
      <c r="AF82" s="180"/>
      <c r="AG82" s="191" t="str">
        <f>IF(ISBLANK($AZ$42),"",$CH$34)</f>
        <v>Jugendfussballakamedie Düsseldorf</v>
      </c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3"/>
      <c r="AS82" s="184">
        <f>IF(ISBLANK($AZ$42),"",$CI$34)</f>
        <v>10</v>
      </c>
      <c r="AT82" s="185"/>
      <c r="AU82" s="186"/>
      <c r="AV82" s="187">
        <f>IF(ISBLANK($AZ$42),"",$CJ$34)</f>
        <v>11</v>
      </c>
      <c r="AW82" s="187"/>
      <c r="AX82" s="57" t="s">
        <v>14</v>
      </c>
      <c r="AY82" s="187">
        <f>IF(ISBLANK($AZ$42),"",$CL$34)</f>
        <v>0</v>
      </c>
      <c r="AZ82" s="187"/>
      <c r="BA82" s="188">
        <f>IF(ISBLANK($AZ$42),"",$CM$34)</f>
        <v>11</v>
      </c>
      <c r="BB82" s="189"/>
      <c r="BC82" s="190"/>
      <c r="BU82" s="28"/>
      <c r="BW82" s="28"/>
    </row>
    <row r="83" spans="2:75" ht="18" customHeight="1">
      <c r="B83" s="194">
        <v>4</v>
      </c>
      <c r="C83" s="195"/>
      <c r="D83" s="196" t="str">
        <f>IF(ISBLANK($AZ$32),"",CA35)</f>
        <v>SG Orken Noithausen</v>
      </c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8"/>
      <c r="P83" s="199">
        <f>IF(ISBLANK($AZ$32),"",$CB$35)</f>
        <v>2</v>
      </c>
      <c r="Q83" s="200"/>
      <c r="R83" s="201"/>
      <c r="S83" s="202">
        <f>IF(ISBLANK($AZ$32),"",$CC$35)</f>
        <v>1</v>
      </c>
      <c r="T83" s="202"/>
      <c r="U83" s="58" t="s">
        <v>14</v>
      </c>
      <c r="V83" s="202">
        <f>IF(ISBLANK($AZ$32),"",$CE$35)</f>
        <v>5</v>
      </c>
      <c r="W83" s="202"/>
      <c r="X83" s="203">
        <f>IF(ISBLANK($AZ$32),"",$CF$35)</f>
        <v>-4</v>
      </c>
      <c r="Y83" s="204"/>
      <c r="Z83" s="205"/>
      <c r="AA83" s="25"/>
      <c r="AB83" s="25"/>
      <c r="AC83" s="25"/>
      <c r="AD83" s="25"/>
      <c r="AE83" s="194">
        <v>4</v>
      </c>
      <c r="AF83" s="195"/>
      <c r="AG83" s="196" t="str">
        <f>IF(ISBLANK($AZ$42),"",$CH$35)</f>
        <v>FC Honka</v>
      </c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8"/>
      <c r="AS83" s="199">
        <f>IF(ISBLANK($AZ$42),"",$CI$35)</f>
        <v>6</v>
      </c>
      <c r="AT83" s="200"/>
      <c r="AU83" s="201"/>
      <c r="AV83" s="202">
        <f>IF(ISBLANK($AZ$42),"",$CJ$35)</f>
        <v>4</v>
      </c>
      <c r="AW83" s="202"/>
      <c r="AX83" s="58" t="s">
        <v>14</v>
      </c>
      <c r="AY83" s="202">
        <f>IF(ISBLANK($AZ$42),"",$CL$35)</f>
        <v>6</v>
      </c>
      <c r="AZ83" s="202"/>
      <c r="BA83" s="203">
        <f>IF(ISBLANK($AZ$42),"",$CM$35)</f>
        <v>-2</v>
      </c>
      <c r="BB83" s="204"/>
      <c r="BC83" s="205"/>
      <c r="BU83" s="28"/>
      <c r="BW83" s="28"/>
    </row>
    <row r="84" spans="2:75" ht="18" customHeight="1">
      <c r="B84" s="194">
        <v>5</v>
      </c>
      <c r="C84" s="195"/>
      <c r="D84" s="196" t="str">
        <f>IF(ISBLANK($AZ$32),"",CA36)</f>
        <v>FSV Zwickau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8"/>
      <c r="P84" s="199">
        <f>IF(ISBLANK($AZ$32),"",$CB$36)</f>
        <v>1</v>
      </c>
      <c r="Q84" s="200"/>
      <c r="R84" s="201"/>
      <c r="S84" s="202">
        <f>IF(ISBLANK($AZ$32),"",$CC$36)</f>
        <v>1</v>
      </c>
      <c r="T84" s="202"/>
      <c r="U84" s="58" t="s">
        <v>14</v>
      </c>
      <c r="V84" s="202">
        <f>IF(ISBLANK($AZ$32),"",$CE$36)</f>
        <v>9</v>
      </c>
      <c r="W84" s="202"/>
      <c r="X84" s="203">
        <f>IF(ISBLANK($AZ$32),"",$CF$36)</f>
        <v>-8</v>
      </c>
      <c r="Y84" s="204"/>
      <c r="Z84" s="205"/>
      <c r="AA84" s="25"/>
      <c r="AB84" s="25"/>
      <c r="AC84" s="25"/>
      <c r="AD84" s="25"/>
      <c r="AE84" s="194">
        <v>3</v>
      </c>
      <c r="AF84" s="195"/>
      <c r="AG84" s="196" t="str">
        <f>IF(ISBLANK($AZ$42),"",$CH$36)</f>
        <v>KSV Baunatal</v>
      </c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8"/>
      <c r="AS84" s="199">
        <f>IF(ISBLANK($AZ$42),"",$CI$36)</f>
        <v>6</v>
      </c>
      <c r="AT84" s="200"/>
      <c r="AU84" s="201"/>
      <c r="AV84" s="202">
        <f>IF(ISBLANK($AZ$42),"",$CJ$36)</f>
        <v>6</v>
      </c>
      <c r="AW84" s="202"/>
      <c r="AX84" s="58" t="s">
        <v>14</v>
      </c>
      <c r="AY84" s="202">
        <f>IF(ISBLANK($AZ$42),"",$CL$36)</f>
        <v>6</v>
      </c>
      <c r="AZ84" s="202"/>
      <c r="BA84" s="203">
        <f>IF(ISBLANK($AZ$42),"",$CM$36)</f>
        <v>0</v>
      </c>
      <c r="BB84" s="204"/>
      <c r="BC84" s="205"/>
      <c r="BU84" s="28"/>
      <c r="BW84" s="28"/>
    </row>
    <row r="85" spans="2:75" ht="18" customHeight="1" thickBot="1">
      <c r="B85" s="206">
        <v>1</v>
      </c>
      <c r="C85" s="207"/>
      <c r="D85" s="208" t="str">
        <f>IF(ISBLANK($AZ$32),"",CA37)</f>
        <v>FC Skanderborg (DK)</v>
      </c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10"/>
      <c r="P85" s="211">
        <f>IF(ISBLANK($AZ$32),"",$CB$37)</f>
        <v>10</v>
      </c>
      <c r="Q85" s="212"/>
      <c r="R85" s="213"/>
      <c r="S85" s="214">
        <f>IF(ISBLANK($AZ$32),"",$CC$37)</f>
        <v>9</v>
      </c>
      <c r="T85" s="214"/>
      <c r="U85" s="59" t="s">
        <v>14</v>
      </c>
      <c r="V85" s="214">
        <f>IF(ISBLANK($AZ$32),"",$CE$37)</f>
        <v>3</v>
      </c>
      <c r="W85" s="214"/>
      <c r="X85" s="215">
        <f>IF(ISBLANK($AZ$32),"",$CF$37)</f>
        <v>6</v>
      </c>
      <c r="Y85" s="216"/>
      <c r="Z85" s="217"/>
      <c r="AA85" s="25"/>
      <c r="AB85" s="25"/>
      <c r="AC85" s="25"/>
      <c r="AD85" s="25"/>
      <c r="AE85" s="206">
        <v>5</v>
      </c>
      <c r="AF85" s="207"/>
      <c r="AG85" s="208" t="str">
        <f>IF(ISBLANK($AZ$42),"",$CH$37)</f>
        <v>BV 04 Düsseldorf</v>
      </c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11">
        <f>IF(ISBLANK($AZ$42),"",$CI$37)</f>
        <v>0</v>
      </c>
      <c r="AT85" s="212"/>
      <c r="AU85" s="213"/>
      <c r="AV85" s="214">
        <f>IF(ISBLANK($AZ$42),"",$CJ$37)</f>
        <v>3</v>
      </c>
      <c r="AW85" s="214"/>
      <c r="AX85" s="59" t="s">
        <v>14</v>
      </c>
      <c r="AY85" s="214">
        <f>IF(ISBLANK($AZ$42),"",$CL$37)</f>
        <v>19</v>
      </c>
      <c r="AZ85" s="214"/>
      <c r="BA85" s="215">
        <f>IF(ISBLANK($AZ$42),"",$CM$37)</f>
        <v>-16</v>
      </c>
      <c r="BB85" s="216"/>
      <c r="BC85" s="217"/>
      <c r="BU85" s="28"/>
      <c r="BW85" s="28"/>
    </row>
    <row r="86" spans="73:75" ht="24.75" customHeight="1" thickBot="1">
      <c r="BU86" s="28"/>
      <c r="BW86" s="28"/>
    </row>
    <row r="87" spans="2:87" ht="13.5" thickBot="1">
      <c r="B87" s="163" t="s">
        <v>72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64"/>
      <c r="P87" s="163" t="s">
        <v>15</v>
      </c>
      <c r="Q87" s="106"/>
      <c r="R87" s="164"/>
      <c r="S87" s="163" t="s">
        <v>16</v>
      </c>
      <c r="T87" s="106"/>
      <c r="U87" s="106"/>
      <c r="V87" s="106"/>
      <c r="W87" s="164"/>
      <c r="X87" s="163" t="s">
        <v>17</v>
      </c>
      <c r="Y87" s="106"/>
      <c r="Z87" s="164"/>
      <c r="AA87" s="51"/>
      <c r="AB87" s="51"/>
      <c r="AC87" s="51"/>
      <c r="AD87" s="51"/>
      <c r="AE87" s="163" t="s">
        <v>73</v>
      </c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64"/>
      <c r="AS87" s="163" t="s">
        <v>15</v>
      </c>
      <c r="AT87" s="106"/>
      <c r="AU87" s="164"/>
      <c r="AV87" s="163" t="s">
        <v>16</v>
      </c>
      <c r="AW87" s="106"/>
      <c r="AX87" s="106"/>
      <c r="AY87" s="106"/>
      <c r="AZ87" s="164"/>
      <c r="BA87" s="163" t="s">
        <v>17</v>
      </c>
      <c r="BB87" s="106"/>
      <c r="BC87" s="16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28"/>
      <c r="BV87" s="4"/>
      <c r="BW87" s="28"/>
      <c r="BX87" s="4"/>
      <c r="BY87" s="4"/>
      <c r="BZ87" s="4"/>
      <c r="CA87" s="4"/>
      <c r="CB87" s="4"/>
      <c r="CH87" s="4"/>
      <c r="CI87" s="4"/>
    </row>
    <row r="88" spans="2:87" ht="18" customHeight="1">
      <c r="B88" s="165">
        <v>3</v>
      </c>
      <c r="C88" s="166"/>
      <c r="D88" s="167" t="str">
        <f>IF(ISBLANK($AZ$57),"",$CA$41)</f>
        <v>Niendorfer TSV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9"/>
      <c r="P88" s="170">
        <f>IF(ISBLANK($AZ$57),"",$CB$41)</f>
        <v>7</v>
      </c>
      <c r="Q88" s="171"/>
      <c r="R88" s="172"/>
      <c r="S88" s="173">
        <f>IF(ISBLANK($AZ$57),"",$CC$41)</f>
        <v>5</v>
      </c>
      <c r="T88" s="173"/>
      <c r="U88" s="56" t="s">
        <v>14</v>
      </c>
      <c r="V88" s="173">
        <f>IF(ISBLANK($AZ$57),"",$CE$41)</f>
        <v>5</v>
      </c>
      <c r="W88" s="173"/>
      <c r="X88" s="174">
        <f>IF(ISBLANK($AZ$57),"",$CF$41)</f>
        <v>0</v>
      </c>
      <c r="Y88" s="175"/>
      <c r="Z88" s="176"/>
      <c r="AA88" s="25"/>
      <c r="AB88" s="25"/>
      <c r="AC88" s="25"/>
      <c r="AD88" s="25"/>
      <c r="AE88" s="165">
        <v>3</v>
      </c>
      <c r="AF88" s="166"/>
      <c r="AG88" s="167" t="str">
        <f>IF(ISBLANK($AZ$67),"",$CH$41)</f>
        <v>Olympia Kassel</v>
      </c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9"/>
      <c r="AS88" s="170">
        <f>IF(ISBLANK($AZ$67),"",$CI$41)</f>
        <v>7</v>
      </c>
      <c r="AT88" s="171"/>
      <c r="AU88" s="172"/>
      <c r="AV88" s="173">
        <f>IF(ISBLANK($AZ$67),"",$CJ$41)</f>
        <v>3</v>
      </c>
      <c r="AW88" s="173"/>
      <c r="AX88" s="56" t="s">
        <v>14</v>
      </c>
      <c r="AY88" s="173">
        <f>IF(ISBLANK($AZ$67),"",$CL$41)</f>
        <v>2</v>
      </c>
      <c r="AZ88" s="173"/>
      <c r="BA88" s="174">
        <f>IF(ISBLANK($AZ$67),"",$CM$41)</f>
        <v>1</v>
      </c>
      <c r="BB88" s="175"/>
      <c r="BC88" s="176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28"/>
      <c r="BV88" s="4"/>
      <c r="BW88" s="28"/>
      <c r="BX88" s="4"/>
      <c r="BY88" s="4"/>
      <c r="BZ88" s="4"/>
      <c r="CA88" s="4"/>
      <c r="CB88" s="4"/>
      <c r="CH88" s="4"/>
      <c r="CI88" s="4"/>
    </row>
    <row r="89" spans="2:87" ht="18" customHeight="1" thickBot="1">
      <c r="B89" s="179">
        <v>1</v>
      </c>
      <c r="C89" s="180"/>
      <c r="D89" s="181" t="str">
        <f>IF(ISBLANK($AZ$57),"",$CA$42)</f>
        <v>1. FC Mönchengladbach</v>
      </c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3"/>
      <c r="P89" s="184">
        <f>IF(ISBLANK($AZ$57),"",$CB$42)</f>
        <v>8</v>
      </c>
      <c r="Q89" s="185"/>
      <c r="R89" s="186"/>
      <c r="S89" s="187">
        <f>IF(ISBLANK($AZ$57),"",$CC$42)</f>
        <v>9</v>
      </c>
      <c r="T89" s="187"/>
      <c r="U89" s="57" t="s">
        <v>14</v>
      </c>
      <c r="V89" s="187">
        <f>IF(ISBLANK($AZ$57),"",$CE$42)</f>
        <v>3</v>
      </c>
      <c r="W89" s="187"/>
      <c r="X89" s="188">
        <f>IF(ISBLANK($AZ$57),"",$CF$42)</f>
        <v>6</v>
      </c>
      <c r="Y89" s="189"/>
      <c r="Z89" s="190"/>
      <c r="AA89" s="25"/>
      <c r="AB89" s="25"/>
      <c r="AC89" s="25"/>
      <c r="AD89" s="25"/>
      <c r="AE89" s="179">
        <v>1</v>
      </c>
      <c r="AF89" s="180"/>
      <c r="AG89" s="181" t="str">
        <f>IF(ISBLANK($AZ$67),"",$CH$42)</f>
        <v>DJK/VfL Giesenkirchen</v>
      </c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3"/>
      <c r="AS89" s="184">
        <f>IF(ISBLANK($AZ$67),"",$CI$42)</f>
        <v>8</v>
      </c>
      <c r="AT89" s="185"/>
      <c r="AU89" s="186"/>
      <c r="AV89" s="187">
        <f>IF(ISBLANK($AZ$67),"",$CJ$42)</f>
        <v>5</v>
      </c>
      <c r="AW89" s="187"/>
      <c r="AX89" s="57" t="s">
        <v>14</v>
      </c>
      <c r="AY89" s="187">
        <f>IF(ISBLANK($AZ$67),"",$CL$42)</f>
        <v>2</v>
      </c>
      <c r="AZ89" s="187"/>
      <c r="BA89" s="188">
        <f>IF(ISBLANK($AZ$67),"",$CM$42)</f>
        <v>3</v>
      </c>
      <c r="BB89" s="189"/>
      <c r="BC89" s="190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28"/>
      <c r="BV89" s="4"/>
      <c r="BW89" s="28"/>
      <c r="BX89" s="4"/>
      <c r="BY89" s="4"/>
      <c r="BZ89" s="4"/>
      <c r="CA89" s="4"/>
      <c r="CB89" s="4"/>
      <c r="CH89" s="4"/>
      <c r="CI89" s="4"/>
    </row>
    <row r="90" spans="2:87" ht="18" customHeight="1">
      <c r="B90" s="194">
        <v>5</v>
      </c>
      <c r="C90" s="195"/>
      <c r="D90" s="196" t="str">
        <f>IF(ISBLANK($AZ$57),"",$CA$43)</f>
        <v>SG Unterrath</v>
      </c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8"/>
      <c r="P90" s="199">
        <f>IF(ISBLANK($AZ$57),"",$CB$43)</f>
        <v>1</v>
      </c>
      <c r="Q90" s="200"/>
      <c r="R90" s="201"/>
      <c r="S90" s="202">
        <f>IF(ISBLANK($AZ$57),"",$CC$43)</f>
        <v>4</v>
      </c>
      <c r="T90" s="202"/>
      <c r="U90" s="58" t="s">
        <v>14</v>
      </c>
      <c r="V90" s="202">
        <f>IF(ISBLANK($AZ$57),"",$CE$43)</f>
        <v>12</v>
      </c>
      <c r="W90" s="202"/>
      <c r="X90" s="203">
        <f>IF(ISBLANK($AZ$57),"",$CF$43)</f>
        <v>-8</v>
      </c>
      <c r="Y90" s="204"/>
      <c r="Z90" s="205"/>
      <c r="AA90" s="25"/>
      <c r="AB90" s="25"/>
      <c r="AC90" s="25"/>
      <c r="AD90" s="25"/>
      <c r="AE90" s="194">
        <v>2</v>
      </c>
      <c r="AF90" s="195"/>
      <c r="AG90" s="196" t="str">
        <f>IF(ISBLANK($AZ$67),"",$CH$43)</f>
        <v>SG Kaarst</v>
      </c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8"/>
      <c r="AS90" s="199">
        <f>IF(ISBLANK($AZ$67),"",$CI$43)</f>
        <v>7</v>
      </c>
      <c r="AT90" s="200"/>
      <c r="AU90" s="201"/>
      <c r="AV90" s="202">
        <f>IF(ISBLANK($AZ$67),"",$CJ$43)</f>
        <v>6</v>
      </c>
      <c r="AW90" s="202"/>
      <c r="AX90" s="58" t="s">
        <v>14</v>
      </c>
      <c r="AY90" s="202">
        <f>IF(ISBLANK($AZ$67),"",$CL$43)</f>
        <v>3</v>
      </c>
      <c r="AZ90" s="202"/>
      <c r="BA90" s="203">
        <f>IF(ISBLANK($AZ$67),"",$CM$43)</f>
        <v>3</v>
      </c>
      <c r="BB90" s="204"/>
      <c r="BC90" s="205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28"/>
      <c r="BV90" s="4"/>
      <c r="BW90" s="28"/>
      <c r="BX90" s="4"/>
      <c r="BY90" s="4"/>
      <c r="BZ90" s="4"/>
      <c r="CA90" s="4"/>
      <c r="CB90" s="4"/>
      <c r="CH90" s="4"/>
      <c r="CI90" s="4"/>
    </row>
    <row r="91" spans="2:87" ht="18" customHeight="1">
      <c r="B91" s="194">
        <v>2</v>
      </c>
      <c r="C91" s="195"/>
      <c r="D91" s="196" t="str">
        <f>IF(ISBLANK($AZ$57),"",$CA$44)</f>
        <v>SKV Mörfelden</v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8"/>
      <c r="P91" s="199">
        <f>IF(ISBLANK($AZ$57),"",$CB$44)</f>
        <v>7</v>
      </c>
      <c r="Q91" s="200"/>
      <c r="R91" s="201"/>
      <c r="S91" s="202">
        <f>IF(ISBLANK($AZ$57),"",$CC$44)</f>
        <v>8</v>
      </c>
      <c r="T91" s="202"/>
      <c r="U91" s="58" t="s">
        <v>14</v>
      </c>
      <c r="V91" s="202">
        <f>IF(ISBLANK($AZ$57),"",$CE$44)</f>
        <v>5</v>
      </c>
      <c r="W91" s="202"/>
      <c r="X91" s="203">
        <f>IF(ISBLANK($AZ$57),"",$CF$44)</f>
        <v>3</v>
      </c>
      <c r="Y91" s="204"/>
      <c r="Z91" s="205"/>
      <c r="AA91" s="25"/>
      <c r="AB91" s="25"/>
      <c r="AC91" s="25"/>
      <c r="AD91" s="25"/>
      <c r="AE91" s="194">
        <v>4</v>
      </c>
      <c r="AF91" s="195"/>
      <c r="AG91" s="196" t="str">
        <f>IF(ISBLANK($AZ$67),"",$CH$44)</f>
        <v>Garather SV II</v>
      </c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8"/>
      <c r="AS91" s="199">
        <f>IF(ISBLANK($AZ$67),"",$CI$44)</f>
        <v>6</v>
      </c>
      <c r="AT91" s="200"/>
      <c r="AU91" s="201"/>
      <c r="AV91" s="202">
        <f>IF(ISBLANK($AZ$67),"",$CJ$44)</f>
        <v>5</v>
      </c>
      <c r="AW91" s="202"/>
      <c r="AX91" s="58" t="s">
        <v>14</v>
      </c>
      <c r="AY91" s="202">
        <f>IF(ISBLANK($AZ$67),"",$CL$44)</f>
        <v>4</v>
      </c>
      <c r="AZ91" s="202"/>
      <c r="BA91" s="203">
        <f>IF(ISBLANK($AZ$67),"",$CM$44)</f>
        <v>1</v>
      </c>
      <c r="BB91" s="204"/>
      <c r="BC91" s="205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28"/>
      <c r="BV91" s="4"/>
      <c r="BW91" s="28"/>
      <c r="BX91" s="4"/>
      <c r="BY91" s="4"/>
      <c r="BZ91" s="4"/>
      <c r="CA91" s="4"/>
      <c r="CB91" s="4"/>
      <c r="CH91" s="4"/>
      <c r="CI91" s="4"/>
    </row>
    <row r="92" spans="2:87" ht="18" customHeight="1" thickBot="1">
      <c r="B92" s="206">
        <v>4</v>
      </c>
      <c r="C92" s="207"/>
      <c r="D92" s="208" t="str">
        <f>IF(ISBLANK($AZ$57),"",$CA$45)</f>
        <v>ATC Hengelo (NL)</v>
      </c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10"/>
      <c r="P92" s="211">
        <f>IF(ISBLANK($AZ$57),"",$CB$45)</f>
        <v>3</v>
      </c>
      <c r="Q92" s="212"/>
      <c r="R92" s="213"/>
      <c r="S92" s="214">
        <f>IF(ISBLANK($AZ$57),"",$CC$45)</f>
        <v>1</v>
      </c>
      <c r="T92" s="214"/>
      <c r="U92" s="59" t="s">
        <v>14</v>
      </c>
      <c r="V92" s="214">
        <f>IF(ISBLANK($AZ$57),"",$CE$45)</f>
        <v>2</v>
      </c>
      <c r="W92" s="214"/>
      <c r="X92" s="215">
        <f>IF(ISBLANK($AZ$57),"",$CF$45)</f>
        <v>-1</v>
      </c>
      <c r="Y92" s="216"/>
      <c r="Z92" s="217"/>
      <c r="AA92" s="25"/>
      <c r="AB92" s="25"/>
      <c r="AC92" s="25"/>
      <c r="AD92" s="25"/>
      <c r="AE92" s="206">
        <v>5</v>
      </c>
      <c r="AF92" s="207"/>
      <c r="AG92" s="208" t="str">
        <f>IF(ISBLANK($AZ$67),"",$CH$45)</f>
        <v>Wuppertaler SV</v>
      </c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10"/>
      <c r="AS92" s="211">
        <f>IF(ISBLANK($AZ$67),"",$CI$45)</f>
        <v>0</v>
      </c>
      <c r="AT92" s="212"/>
      <c r="AU92" s="213"/>
      <c r="AV92" s="214">
        <f>IF(ISBLANK($AZ$67),"",$CJ$45)</f>
        <v>0</v>
      </c>
      <c r="AW92" s="214"/>
      <c r="AX92" s="59" t="s">
        <v>14</v>
      </c>
      <c r="AY92" s="214">
        <f>IF(ISBLANK($AZ$67),"",$CL$45)</f>
        <v>8</v>
      </c>
      <c r="AZ92" s="214"/>
      <c r="BA92" s="215">
        <f>IF(ISBLANK($AZ$67),"",$CM$45)</f>
        <v>-8</v>
      </c>
      <c r="BB92" s="216"/>
      <c r="BC92" s="217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28"/>
      <c r="BV92" s="4"/>
      <c r="BW92" s="28"/>
      <c r="BX92" s="4"/>
      <c r="BY92" s="4"/>
      <c r="BZ92" s="4"/>
      <c r="CA92" s="4"/>
      <c r="CB92" s="4"/>
      <c r="CH92" s="4"/>
      <c r="CI92" s="4"/>
    </row>
    <row r="93" spans="73:75" ht="23.25" customHeight="1">
      <c r="BU93" s="28"/>
      <c r="BW93" s="28"/>
    </row>
    <row r="94" spans="2:75" ht="5.25" customHeight="1">
      <c r="B94" s="44"/>
      <c r="C94" s="44"/>
      <c r="D94" s="44"/>
      <c r="E94" s="44"/>
      <c r="F94" s="44"/>
      <c r="G94" s="44"/>
      <c r="H94" s="44"/>
      <c r="I94" s="44"/>
      <c r="J94" s="45"/>
      <c r="K94" s="45"/>
      <c r="L94" s="45"/>
      <c r="M94" s="45"/>
      <c r="N94" s="45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7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7"/>
      <c r="AX94" s="47"/>
      <c r="AY94" s="47"/>
      <c r="AZ94" s="47"/>
      <c r="BA94" s="47"/>
      <c r="BB94" s="47"/>
      <c r="BC94" s="47"/>
      <c r="BD94" s="18"/>
      <c r="BF94" s="27"/>
      <c r="BG94" s="27"/>
      <c r="BH94" s="27"/>
      <c r="BU94" s="28"/>
      <c r="BV94" s="23"/>
      <c r="BW94" s="28"/>
    </row>
    <row r="95" spans="2:75" ht="33">
      <c r="B95" s="162" t="s">
        <v>56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U95" s="28"/>
      <c r="BV95" s="23"/>
      <c r="BW95" s="28"/>
    </row>
    <row r="96" spans="2:96" ht="12.75">
      <c r="B96" s="17" t="s">
        <v>26</v>
      </c>
      <c r="BV96" s="60"/>
      <c r="BW96" s="60"/>
      <c r="BY96" s="23"/>
      <c r="BZ96" s="28"/>
      <c r="CA96" s="20"/>
      <c r="CB96" s="30"/>
      <c r="CC96" s="32"/>
      <c r="CD96" s="61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</row>
    <row r="97" spans="74:96" ht="12.75">
      <c r="BV97" s="60"/>
      <c r="BW97" s="60"/>
      <c r="BY97" s="23"/>
      <c r="BZ97" s="28"/>
      <c r="CA97" s="20"/>
      <c r="CB97" s="30"/>
      <c r="CC97" s="32"/>
      <c r="CD97" s="61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</row>
    <row r="98" spans="1:96" ht="15.75">
      <c r="A98" s="10"/>
      <c r="B98" s="10"/>
      <c r="C98" s="10"/>
      <c r="D98" s="10"/>
      <c r="E98" s="10"/>
      <c r="F98" s="10"/>
      <c r="G98" s="15" t="s">
        <v>2</v>
      </c>
      <c r="H98" s="87">
        <v>0.5590277777777778</v>
      </c>
      <c r="I98" s="87"/>
      <c r="J98" s="87"/>
      <c r="K98" s="87"/>
      <c r="L98" s="87"/>
      <c r="M98" s="2" t="s">
        <v>3</v>
      </c>
      <c r="N98" s="10"/>
      <c r="O98" s="10"/>
      <c r="P98" s="10"/>
      <c r="Q98" s="10"/>
      <c r="R98" s="10"/>
      <c r="S98" s="10"/>
      <c r="T98" s="10"/>
      <c r="U98" s="15" t="s">
        <v>4</v>
      </c>
      <c r="V98" s="88">
        <v>1</v>
      </c>
      <c r="W98" s="88"/>
      <c r="X98" s="16" t="s">
        <v>5</v>
      </c>
      <c r="Y98" s="89">
        <v>0.009722222222222222</v>
      </c>
      <c r="Z98" s="89"/>
      <c r="AA98" s="89"/>
      <c r="AB98" s="89"/>
      <c r="AC98" s="89"/>
      <c r="AD98" s="2" t="s">
        <v>6</v>
      </c>
      <c r="AE98" s="10"/>
      <c r="AF98" s="10"/>
      <c r="AG98" s="10"/>
      <c r="AH98" s="10"/>
      <c r="AI98" s="10"/>
      <c r="AJ98" s="10"/>
      <c r="AK98" s="15" t="s">
        <v>7</v>
      </c>
      <c r="AL98" s="89">
        <v>0.0020833333333333333</v>
      </c>
      <c r="AM98" s="89"/>
      <c r="AN98" s="89"/>
      <c r="AO98" s="89"/>
      <c r="AP98" s="89"/>
      <c r="AQ98" s="2" t="s">
        <v>6</v>
      </c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V98" s="60"/>
      <c r="BW98" s="60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</row>
    <row r="99" spans="74:96" ht="12.75" customHeight="1" thickBot="1">
      <c r="BV99" s="60"/>
      <c r="BW99" s="60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</row>
    <row r="100" spans="2:96" ht="19.5" customHeight="1" thickBot="1">
      <c r="B100" s="218" t="s">
        <v>9</v>
      </c>
      <c r="C100" s="219"/>
      <c r="D100" s="220"/>
      <c r="E100" s="221"/>
      <c r="F100" s="221"/>
      <c r="G100" s="221"/>
      <c r="H100" s="221"/>
      <c r="I100" s="219"/>
      <c r="J100" s="220" t="s">
        <v>10</v>
      </c>
      <c r="K100" s="221"/>
      <c r="L100" s="221"/>
      <c r="M100" s="221"/>
      <c r="N100" s="219"/>
      <c r="O100" s="220" t="s">
        <v>27</v>
      </c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19"/>
      <c r="AW100" s="220" t="s">
        <v>12</v>
      </c>
      <c r="AX100" s="221"/>
      <c r="AY100" s="221"/>
      <c r="AZ100" s="221"/>
      <c r="BA100" s="219"/>
      <c r="BB100" s="220"/>
      <c r="BC100" s="222"/>
      <c r="BV100" s="60"/>
      <c r="BW100" s="60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</row>
    <row r="101" spans="2:96" ht="18" customHeight="1">
      <c r="B101" s="223">
        <v>1</v>
      </c>
      <c r="C101" s="224"/>
      <c r="D101" s="227"/>
      <c r="E101" s="228"/>
      <c r="F101" s="228"/>
      <c r="G101" s="228"/>
      <c r="H101" s="228"/>
      <c r="I101" s="229"/>
      <c r="J101" s="233">
        <f>H$98</f>
        <v>0.5590277777777778</v>
      </c>
      <c r="K101" s="234"/>
      <c r="L101" s="234"/>
      <c r="M101" s="234"/>
      <c r="N101" s="235"/>
      <c r="O101" s="239" t="s">
        <v>86</v>
      </c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26" t="s">
        <v>13</v>
      </c>
      <c r="AF101" s="124" t="s">
        <v>94</v>
      </c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240"/>
      <c r="AW101" s="241">
        <v>3</v>
      </c>
      <c r="AX101" s="242"/>
      <c r="AY101" s="242" t="s">
        <v>14</v>
      </c>
      <c r="AZ101" s="242">
        <v>1</v>
      </c>
      <c r="BA101" s="245"/>
      <c r="BB101" s="223"/>
      <c r="BC101" s="224"/>
      <c r="BV101" s="60"/>
      <c r="BW101" s="60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</row>
    <row r="102" spans="2:119" s="62" customFormat="1" ht="12" customHeight="1" thickBot="1">
      <c r="B102" s="225"/>
      <c r="C102" s="226"/>
      <c r="D102" s="230"/>
      <c r="E102" s="231"/>
      <c r="F102" s="231"/>
      <c r="G102" s="231"/>
      <c r="H102" s="231"/>
      <c r="I102" s="232"/>
      <c r="J102" s="236"/>
      <c r="K102" s="237"/>
      <c r="L102" s="237"/>
      <c r="M102" s="237"/>
      <c r="N102" s="238"/>
      <c r="O102" s="247" t="s">
        <v>74</v>
      </c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63"/>
      <c r="AF102" s="248" t="s">
        <v>75</v>
      </c>
      <c r="AG102" s="248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8"/>
      <c r="AR102" s="248"/>
      <c r="AS102" s="248"/>
      <c r="AT102" s="248"/>
      <c r="AU102" s="248"/>
      <c r="AV102" s="249"/>
      <c r="AW102" s="243"/>
      <c r="AX102" s="244"/>
      <c r="AY102" s="244"/>
      <c r="AZ102" s="244"/>
      <c r="BA102" s="246"/>
      <c r="BB102" s="225"/>
      <c r="BC102" s="226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5"/>
      <c r="BW102" s="65"/>
      <c r="BX102" s="64"/>
      <c r="BY102" s="64"/>
      <c r="BZ102" s="64"/>
      <c r="CA102" s="64"/>
      <c r="CB102" s="64"/>
      <c r="CC102" s="66"/>
      <c r="CD102" s="66"/>
      <c r="CE102" s="66"/>
      <c r="CF102" s="66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</row>
    <row r="103" spans="74:96" ht="3.75" customHeight="1" thickBot="1">
      <c r="BV103" s="60"/>
      <c r="BW103" s="60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</row>
    <row r="104" spans="2:96" ht="19.5" customHeight="1" thickBot="1">
      <c r="B104" s="218" t="s">
        <v>9</v>
      </c>
      <c r="C104" s="219"/>
      <c r="D104" s="220"/>
      <c r="E104" s="221"/>
      <c r="F104" s="221"/>
      <c r="G104" s="221"/>
      <c r="H104" s="221"/>
      <c r="I104" s="219"/>
      <c r="J104" s="220" t="s">
        <v>10</v>
      </c>
      <c r="K104" s="221"/>
      <c r="L104" s="221"/>
      <c r="M104" s="221"/>
      <c r="N104" s="219"/>
      <c r="O104" s="220" t="s">
        <v>28</v>
      </c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19"/>
      <c r="AW104" s="220" t="s">
        <v>12</v>
      </c>
      <c r="AX104" s="221"/>
      <c r="AY104" s="221"/>
      <c r="AZ104" s="221"/>
      <c r="BA104" s="219"/>
      <c r="BB104" s="220"/>
      <c r="BC104" s="222"/>
      <c r="BV104" s="60"/>
      <c r="BW104" s="60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</row>
    <row r="105" spans="2:96" ht="18" customHeight="1">
      <c r="B105" s="223">
        <v>2</v>
      </c>
      <c r="C105" s="224"/>
      <c r="D105" s="227"/>
      <c r="E105" s="228"/>
      <c r="F105" s="228"/>
      <c r="G105" s="228"/>
      <c r="H105" s="228"/>
      <c r="I105" s="229"/>
      <c r="J105" s="233">
        <f>$J$101</f>
        <v>0.5590277777777778</v>
      </c>
      <c r="K105" s="234"/>
      <c r="L105" s="234"/>
      <c r="M105" s="234"/>
      <c r="N105" s="235"/>
      <c r="O105" s="239" t="s">
        <v>100</v>
      </c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26" t="s">
        <v>13</v>
      </c>
      <c r="AF105" s="124" t="s">
        <v>97</v>
      </c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240"/>
      <c r="AW105" s="241">
        <v>2</v>
      </c>
      <c r="AX105" s="242"/>
      <c r="AY105" s="242" t="s">
        <v>14</v>
      </c>
      <c r="AZ105" s="242">
        <v>3</v>
      </c>
      <c r="BA105" s="245"/>
      <c r="BB105" s="223"/>
      <c r="BC105" s="224"/>
      <c r="BV105" s="60"/>
      <c r="BW105" s="60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</row>
    <row r="106" spans="2:96" ht="12" customHeight="1" thickBot="1">
      <c r="B106" s="225"/>
      <c r="C106" s="226"/>
      <c r="D106" s="230"/>
      <c r="E106" s="231"/>
      <c r="F106" s="231"/>
      <c r="G106" s="231"/>
      <c r="H106" s="231"/>
      <c r="I106" s="232"/>
      <c r="J106" s="236"/>
      <c r="K106" s="237"/>
      <c r="L106" s="237"/>
      <c r="M106" s="237"/>
      <c r="N106" s="238"/>
      <c r="O106" s="247" t="s">
        <v>76</v>
      </c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63"/>
      <c r="AF106" s="248" t="s">
        <v>77</v>
      </c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9"/>
      <c r="AW106" s="243"/>
      <c r="AX106" s="244"/>
      <c r="AY106" s="244"/>
      <c r="AZ106" s="244"/>
      <c r="BA106" s="246"/>
      <c r="BB106" s="225"/>
      <c r="BC106" s="226"/>
      <c r="BV106" s="60"/>
      <c r="BW106" s="60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</row>
    <row r="107" spans="2:96" ht="3.75" customHeight="1" thickBot="1">
      <c r="B107" s="44"/>
      <c r="C107" s="44"/>
      <c r="D107" s="68"/>
      <c r="E107" s="68"/>
      <c r="F107" s="68"/>
      <c r="G107" s="68"/>
      <c r="H107" s="68"/>
      <c r="I107" s="68"/>
      <c r="J107" s="69"/>
      <c r="K107" s="69"/>
      <c r="L107" s="69"/>
      <c r="M107" s="69"/>
      <c r="N107" s="69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1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47"/>
      <c r="AX107" s="47"/>
      <c r="AY107" s="47"/>
      <c r="AZ107" s="47"/>
      <c r="BA107" s="47"/>
      <c r="BB107" s="44"/>
      <c r="BC107" s="44"/>
      <c r="BV107" s="60"/>
      <c r="BW107" s="60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</row>
    <row r="108" spans="2:96" ht="19.5" customHeight="1" thickBot="1">
      <c r="B108" s="218" t="s">
        <v>9</v>
      </c>
      <c r="C108" s="219"/>
      <c r="D108" s="220"/>
      <c r="E108" s="221"/>
      <c r="F108" s="221"/>
      <c r="G108" s="221"/>
      <c r="H108" s="221"/>
      <c r="I108" s="219"/>
      <c r="J108" s="220" t="s">
        <v>10</v>
      </c>
      <c r="K108" s="221"/>
      <c r="L108" s="221"/>
      <c r="M108" s="221"/>
      <c r="N108" s="219"/>
      <c r="O108" s="220" t="s">
        <v>29</v>
      </c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19"/>
      <c r="AW108" s="220" t="s">
        <v>12</v>
      </c>
      <c r="AX108" s="221"/>
      <c r="AY108" s="221"/>
      <c r="AZ108" s="221"/>
      <c r="BA108" s="219"/>
      <c r="BB108" s="220"/>
      <c r="BC108" s="222"/>
      <c r="BV108" s="60"/>
      <c r="BW108" s="60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</row>
    <row r="109" spans="2:96" ht="18" customHeight="1">
      <c r="B109" s="223">
        <v>3</v>
      </c>
      <c r="C109" s="224"/>
      <c r="D109" s="227"/>
      <c r="E109" s="228"/>
      <c r="F109" s="228"/>
      <c r="G109" s="228"/>
      <c r="H109" s="228"/>
      <c r="I109" s="229"/>
      <c r="J109" s="233">
        <v>0.5590277777777778</v>
      </c>
      <c r="K109" s="234"/>
      <c r="L109" s="234"/>
      <c r="M109" s="234"/>
      <c r="N109" s="235"/>
      <c r="O109" s="239" t="s">
        <v>101</v>
      </c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26" t="s">
        <v>13</v>
      </c>
      <c r="AF109" s="124" t="s">
        <v>83</v>
      </c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240"/>
      <c r="AW109" s="241">
        <v>0</v>
      </c>
      <c r="AX109" s="242"/>
      <c r="AY109" s="242" t="s">
        <v>14</v>
      </c>
      <c r="AZ109" s="242">
        <v>2</v>
      </c>
      <c r="BA109" s="245"/>
      <c r="BB109" s="223"/>
      <c r="BC109" s="224"/>
      <c r="BV109" s="60"/>
      <c r="BW109" s="60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</row>
    <row r="110" spans="2:119" s="62" customFormat="1" ht="12" customHeight="1" thickBot="1">
      <c r="B110" s="225"/>
      <c r="C110" s="226"/>
      <c r="D110" s="230"/>
      <c r="E110" s="231"/>
      <c r="F110" s="231"/>
      <c r="G110" s="231"/>
      <c r="H110" s="231"/>
      <c r="I110" s="232"/>
      <c r="J110" s="236"/>
      <c r="K110" s="237"/>
      <c r="L110" s="237"/>
      <c r="M110" s="237"/>
      <c r="N110" s="238"/>
      <c r="O110" s="247" t="s">
        <v>78</v>
      </c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63"/>
      <c r="AF110" s="248" t="s">
        <v>79</v>
      </c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9"/>
      <c r="AW110" s="243"/>
      <c r="AX110" s="244"/>
      <c r="AY110" s="244"/>
      <c r="AZ110" s="244"/>
      <c r="BA110" s="246"/>
      <c r="BB110" s="225"/>
      <c r="BC110" s="226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5"/>
      <c r="BW110" s="65"/>
      <c r="BX110" s="64"/>
      <c r="BY110" s="64"/>
      <c r="BZ110" s="64"/>
      <c r="CA110" s="64"/>
      <c r="CB110" s="64"/>
      <c r="CC110" s="66"/>
      <c r="CD110" s="66"/>
      <c r="CE110" s="66"/>
      <c r="CF110" s="66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</row>
    <row r="111" spans="74:96" ht="3.75" customHeight="1" thickBot="1">
      <c r="BV111" s="60"/>
      <c r="BW111" s="60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</row>
    <row r="112" spans="2:96" ht="19.5" customHeight="1" thickBot="1">
      <c r="B112" s="218" t="s">
        <v>9</v>
      </c>
      <c r="C112" s="219"/>
      <c r="D112" s="220"/>
      <c r="E112" s="221"/>
      <c r="F112" s="221"/>
      <c r="G112" s="221"/>
      <c r="H112" s="221"/>
      <c r="I112" s="219"/>
      <c r="J112" s="220" t="s">
        <v>10</v>
      </c>
      <c r="K112" s="221"/>
      <c r="L112" s="221"/>
      <c r="M112" s="221"/>
      <c r="N112" s="219"/>
      <c r="O112" s="220" t="s">
        <v>30</v>
      </c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19"/>
      <c r="AW112" s="220" t="s">
        <v>12</v>
      </c>
      <c r="AX112" s="221"/>
      <c r="AY112" s="221"/>
      <c r="AZ112" s="221"/>
      <c r="BA112" s="219"/>
      <c r="BB112" s="220"/>
      <c r="BC112" s="222"/>
      <c r="BV112" s="60"/>
      <c r="BW112" s="60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</row>
    <row r="113" spans="2:96" ht="18" customHeight="1">
      <c r="B113" s="223">
        <v>4</v>
      </c>
      <c r="C113" s="224"/>
      <c r="D113" s="227"/>
      <c r="E113" s="228"/>
      <c r="F113" s="228"/>
      <c r="G113" s="228"/>
      <c r="H113" s="228"/>
      <c r="I113" s="229"/>
      <c r="J113" s="233">
        <v>0.5590277777777778</v>
      </c>
      <c r="K113" s="234"/>
      <c r="L113" s="234"/>
      <c r="M113" s="234"/>
      <c r="N113" s="235"/>
      <c r="O113" s="239" t="s">
        <v>102</v>
      </c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26" t="s">
        <v>13</v>
      </c>
      <c r="AF113" s="124" t="s">
        <v>88</v>
      </c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240"/>
      <c r="AW113" s="241">
        <v>0</v>
      </c>
      <c r="AX113" s="242"/>
      <c r="AY113" s="242" t="s">
        <v>14</v>
      </c>
      <c r="AZ113" s="242">
        <v>1</v>
      </c>
      <c r="BA113" s="245"/>
      <c r="BB113" s="223"/>
      <c r="BC113" s="224"/>
      <c r="BV113" s="60"/>
      <c r="BW113" s="60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</row>
    <row r="114" spans="2:96" ht="12" customHeight="1" thickBot="1">
      <c r="B114" s="225"/>
      <c r="C114" s="226"/>
      <c r="D114" s="230"/>
      <c r="E114" s="231"/>
      <c r="F114" s="231"/>
      <c r="G114" s="231"/>
      <c r="H114" s="231"/>
      <c r="I114" s="232"/>
      <c r="J114" s="236"/>
      <c r="K114" s="237"/>
      <c r="L114" s="237"/>
      <c r="M114" s="237"/>
      <c r="N114" s="238"/>
      <c r="O114" s="247" t="s">
        <v>80</v>
      </c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  <c r="AC114" s="248"/>
      <c r="AD114" s="248"/>
      <c r="AE114" s="63"/>
      <c r="AF114" s="248" t="s">
        <v>81</v>
      </c>
      <c r="AG114" s="248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9"/>
      <c r="AW114" s="243"/>
      <c r="AX114" s="244"/>
      <c r="AY114" s="244"/>
      <c r="AZ114" s="244"/>
      <c r="BA114" s="246"/>
      <c r="BB114" s="225"/>
      <c r="BC114" s="226"/>
      <c r="BV114" s="60"/>
      <c r="BW114" s="60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</row>
    <row r="115" ht="13.5" thickBot="1"/>
    <row r="116" spans="2:96" ht="19.5" customHeight="1" thickBot="1">
      <c r="B116" s="250" t="s">
        <v>9</v>
      </c>
      <c r="C116" s="251"/>
      <c r="D116" s="252"/>
      <c r="E116" s="253"/>
      <c r="F116" s="253"/>
      <c r="G116" s="253"/>
      <c r="H116" s="253"/>
      <c r="I116" s="251"/>
      <c r="J116" s="252" t="s">
        <v>10</v>
      </c>
      <c r="K116" s="253"/>
      <c r="L116" s="253"/>
      <c r="M116" s="253"/>
      <c r="N116" s="251"/>
      <c r="O116" s="252" t="s">
        <v>60</v>
      </c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1"/>
      <c r="AW116" s="252" t="s">
        <v>12</v>
      </c>
      <c r="AX116" s="253"/>
      <c r="AY116" s="253"/>
      <c r="AZ116" s="253"/>
      <c r="BA116" s="251"/>
      <c r="BB116" s="252"/>
      <c r="BC116" s="254"/>
      <c r="BV116" s="60"/>
      <c r="BW116" s="60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</row>
    <row r="117" spans="2:96" ht="18" customHeight="1">
      <c r="B117" s="223">
        <v>1</v>
      </c>
      <c r="C117" s="224"/>
      <c r="D117" s="227"/>
      <c r="E117" s="228"/>
      <c r="F117" s="228"/>
      <c r="G117" s="228"/>
      <c r="H117" s="228"/>
      <c r="I117" s="229"/>
      <c r="J117" s="233">
        <v>0.576388888888889</v>
      </c>
      <c r="K117" s="234"/>
      <c r="L117" s="234"/>
      <c r="M117" s="234"/>
      <c r="N117" s="235"/>
      <c r="O117" s="239" t="s">
        <v>95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26" t="s">
        <v>13</v>
      </c>
      <c r="AF117" s="124" t="s">
        <v>84</v>
      </c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240"/>
      <c r="AW117" s="241">
        <v>3</v>
      </c>
      <c r="AX117" s="242"/>
      <c r="AY117" s="242" t="s">
        <v>14</v>
      </c>
      <c r="AZ117" s="242">
        <v>1</v>
      </c>
      <c r="BA117" s="245"/>
      <c r="BB117" s="223"/>
      <c r="BC117" s="224"/>
      <c r="BV117" s="60"/>
      <c r="BW117" s="60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</row>
    <row r="118" spans="2:119" s="62" customFormat="1" ht="12" customHeight="1" thickBot="1">
      <c r="B118" s="225"/>
      <c r="C118" s="226"/>
      <c r="D118" s="230"/>
      <c r="E118" s="231"/>
      <c r="F118" s="231"/>
      <c r="G118" s="231"/>
      <c r="H118" s="231"/>
      <c r="I118" s="232"/>
      <c r="J118" s="236"/>
      <c r="K118" s="237"/>
      <c r="L118" s="237"/>
      <c r="M118" s="237"/>
      <c r="N118" s="238"/>
      <c r="O118" s="247" t="s">
        <v>61</v>
      </c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63"/>
      <c r="AF118" s="248" t="s">
        <v>62</v>
      </c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8"/>
      <c r="AR118" s="248"/>
      <c r="AS118" s="248"/>
      <c r="AT118" s="248"/>
      <c r="AU118" s="248"/>
      <c r="AV118" s="249"/>
      <c r="AW118" s="243"/>
      <c r="AX118" s="244"/>
      <c r="AY118" s="244"/>
      <c r="AZ118" s="244"/>
      <c r="BA118" s="246"/>
      <c r="BB118" s="225"/>
      <c r="BC118" s="226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5"/>
      <c r="BW118" s="65"/>
      <c r="BX118" s="64"/>
      <c r="BY118" s="64"/>
      <c r="BZ118" s="64"/>
      <c r="CA118" s="64"/>
      <c r="CB118" s="64"/>
      <c r="CC118" s="66"/>
      <c r="CD118" s="66"/>
      <c r="CE118" s="66"/>
      <c r="CF118" s="66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</row>
    <row r="119" spans="74:96" ht="3.75" customHeight="1" thickBot="1">
      <c r="BV119" s="60"/>
      <c r="BW119" s="60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</row>
    <row r="120" spans="2:96" ht="19.5" customHeight="1" thickBot="1">
      <c r="B120" s="250" t="s">
        <v>9</v>
      </c>
      <c r="C120" s="251"/>
      <c r="D120" s="252"/>
      <c r="E120" s="253"/>
      <c r="F120" s="253"/>
      <c r="G120" s="253"/>
      <c r="H120" s="253"/>
      <c r="I120" s="251"/>
      <c r="J120" s="252" t="s">
        <v>10</v>
      </c>
      <c r="K120" s="253"/>
      <c r="L120" s="253"/>
      <c r="M120" s="253"/>
      <c r="N120" s="251"/>
      <c r="O120" s="252" t="s">
        <v>59</v>
      </c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1"/>
      <c r="AW120" s="252" t="s">
        <v>12</v>
      </c>
      <c r="AX120" s="253"/>
      <c r="AY120" s="253"/>
      <c r="AZ120" s="253"/>
      <c r="BA120" s="251"/>
      <c r="BB120" s="252"/>
      <c r="BC120" s="254"/>
      <c r="BV120" s="60"/>
      <c r="BW120" s="60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</row>
    <row r="121" spans="2:96" ht="18" customHeight="1">
      <c r="B121" s="223">
        <v>2</v>
      </c>
      <c r="C121" s="224"/>
      <c r="D121" s="227"/>
      <c r="E121" s="228"/>
      <c r="F121" s="228"/>
      <c r="G121" s="228"/>
      <c r="H121" s="228"/>
      <c r="I121" s="229"/>
      <c r="J121" s="233">
        <v>0.576388888888889</v>
      </c>
      <c r="K121" s="234"/>
      <c r="L121" s="234"/>
      <c r="M121" s="234"/>
      <c r="N121" s="235"/>
      <c r="O121" s="239" t="s">
        <v>98</v>
      </c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26" t="s">
        <v>13</v>
      </c>
      <c r="AF121" s="124" t="s">
        <v>89</v>
      </c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240"/>
      <c r="AW121" s="241">
        <v>2</v>
      </c>
      <c r="AX121" s="242"/>
      <c r="AY121" s="242" t="s">
        <v>14</v>
      </c>
      <c r="AZ121" s="242">
        <v>1</v>
      </c>
      <c r="BA121" s="245"/>
      <c r="BB121" s="223"/>
      <c r="BC121" s="224"/>
      <c r="BV121" s="60"/>
      <c r="BW121" s="60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</row>
    <row r="122" spans="2:96" ht="12" customHeight="1" thickBot="1">
      <c r="B122" s="225"/>
      <c r="C122" s="226"/>
      <c r="D122" s="230"/>
      <c r="E122" s="231"/>
      <c r="F122" s="231"/>
      <c r="G122" s="231"/>
      <c r="H122" s="231"/>
      <c r="I122" s="232"/>
      <c r="J122" s="236"/>
      <c r="K122" s="237"/>
      <c r="L122" s="237"/>
      <c r="M122" s="237"/>
      <c r="N122" s="238"/>
      <c r="O122" s="247" t="s">
        <v>63</v>
      </c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63"/>
      <c r="AF122" s="248" t="s">
        <v>64</v>
      </c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9"/>
      <c r="AW122" s="243"/>
      <c r="AX122" s="244"/>
      <c r="AY122" s="244"/>
      <c r="AZ122" s="244"/>
      <c r="BA122" s="246"/>
      <c r="BB122" s="225"/>
      <c r="BC122" s="226"/>
      <c r="BV122" s="60"/>
      <c r="BW122" s="60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</row>
    <row r="123" spans="2:96" ht="3.75" customHeight="1" thickBot="1">
      <c r="B123" s="44"/>
      <c r="C123" s="44"/>
      <c r="D123" s="68"/>
      <c r="E123" s="68"/>
      <c r="F123" s="68"/>
      <c r="G123" s="68"/>
      <c r="H123" s="68"/>
      <c r="I123" s="68"/>
      <c r="J123" s="69"/>
      <c r="K123" s="69"/>
      <c r="L123" s="69"/>
      <c r="M123" s="69"/>
      <c r="N123" s="69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1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47"/>
      <c r="AX123" s="47"/>
      <c r="AY123" s="47"/>
      <c r="AZ123" s="47"/>
      <c r="BA123" s="47"/>
      <c r="BB123" s="44"/>
      <c r="BC123" s="44"/>
      <c r="BV123" s="60"/>
      <c r="BW123" s="60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</row>
    <row r="124" spans="2:96" ht="19.5" customHeight="1" thickBot="1">
      <c r="B124" s="255" t="s">
        <v>9</v>
      </c>
      <c r="C124" s="256"/>
      <c r="D124" s="257"/>
      <c r="E124" s="258"/>
      <c r="F124" s="258"/>
      <c r="G124" s="258"/>
      <c r="H124" s="258"/>
      <c r="I124" s="256"/>
      <c r="J124" s="257" t="s">
        <v>10</v>
      </c>
      <c r="K124" s="258"/>
      <c r="L124" s="258"/>
      <c r="M124" s="258"/>
      <c r="N124" s="256"/>
      <c r="O124" s="257" t="s">
        <v>31</v>
      </c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8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6"/>
      <c r="AW124" s="257" t="s">
        <v>12</v>
      </c>
      <c r="AX124" s="258"/>
      <c r="AY124" s="258"/>
      <c r="AZ124" s="258"/>
      <c r="BA124" s="256"/>
      <c r="BB124" s="257"/>
      <c r="BC124" s="259"/>
      <c r="BV124" s="60"/>
      <c r="BW124" s="60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</row>
    <row r="125" spans="2:96" ht="18" customHeight="1">
      <c r="B125" s="223">
        <v>1</v>
      </c>
      <c r="C125" s="224"/>
      <c r="D125" s="227"/>
      <c r="E125" s="228"/>
      <c r="F125" s="228"/>
      <c r="G125" s="228"/>
      <c r="H125" s="228"/>
      <c r="I125" s="229"/>
      <c r="J125" s="233">
        <v>0.59375</v>
      </c>
      <c r="K125" s="234"/>
      <c r="L125" s="234"/>
      <c r="M125" s="234"/>
      <c r="N125" s="235"/>
      <c r="O125" s="239" t="str">
        <f>IF(ISBLANK($AZ$101)," ",IF($AW$101&gt;$AZ$101,$O$101,IF($AZ$101&gt;$AW$101,$AF$101)))</f>
        <v>FC Skanderborg (DK)</v>
      </c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26" t="s">
        <v>13</v>
      </c>
      <c r="AF125" s="124" t="str">
        <f>IF(ISBLANK($AZ$105)," ",IF($AW$105&gt;$AZ$105,$O$105,IF($AZ$105&gt;$AW$105,$AF$105)))</f>
        <v>SG Kaarst</v>
      </c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240"/>
      <c r="AW125" s="241">
        <v>3</v>
      </c>
      <c r="AX125" s="242"/>
      <c r="AY125" s="242" t="s">
        <v>14</v>
      </c>
      <c r="AZ125" s="242">
        <v>2</v>
      </c>
      <c r="BA125" s="245"/>
      <c r="BB125" s="223" t="s">
        <v>103</v>
      </c>
      <c r="BC125" s="224"/>
      <c r="BV125" s="60"/>
      <c r="BW125" s="60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</row>
    <row r="126" spans="2:119" s="62" customFormat="1" ht="12" customHeight="1" thickBot="1">
      <c r="B126" s="225"/>
      <c r="C126" s="226"/>
      <c r="D126" s="230"/>
      <c r="E126" s="231"/>
      <c r="F126" s="231"/>
      <c r="G126" s="231"/>
      <c r="H126" s="231"/>
      <c r="I126" s="232"/>
      <c r="J126" s="236"/>
      <c r="K126" s="237"/>
      <c r="L126" s="237"/>
      <c r="M126" s="237"/>
      <c r="N126" s="238"/>
      <c r="O126" s="247" t="s">
        <v>32</v>
      </c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  <c r="AC126" s="248"/>
      <c r="AD126" s="248"/>
      <c r="AE126" s="63"/>
      <c r="AF126" s="248" t="s">
        <v>33</v>
      </c>
      <c r="AG126" s="248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8"/>
      <c r="AR126" s="248"/>
      <c r="AS126" s="248"/>
      <c r="AT126" s="248"/>
      <c r="AU126" s="248"/>
      <c r="AV126" s="249"/>
      <c r="AW126" s="243"/>
      <c r="AX126" s="244"/>
      <c r="AY126" s="244"/>
      <c r="AZ126" s="244"/>
      <c r="BA126" s="246"/>
      <c r="BB126" s="225"/>
      <c r="BC126" s="226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5"/>
      <c r="BW126" s="65"/>
      <c r="BX126" s="64"/>
      <c r="BY126" s="64"/>
      <c r="BZ126" s="64"/>
      <c r="CA126" s="64"/>
      <c r="CB126" s="64"/>
      <c r="CC126" s="66"/>
      <c r="CD126" s="66"/>
      <c r="CE126" s="66"/>
      <c r="CF126" s="66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</row>
    <row r="127" spans="74:96" ht="3.75" customHeight="1" thickBot="1">
      <c r="BV127" s="60"/>
      <c r="BW127" s="60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</row>
    <row r="128" spans="2:96" ht="19.5" customHeight="1" thickBot="1">
      <c r="B128" s="255" t="s">
        <v>9</v>
      </c>
      <c r="C128" s="256"/>
      <c r="D128" s="257"/>
      <c r="E128" s="258"/>
      <c r="F128" s="258"/>
      <c r="G128" s="258"/>
      <c r="H128" s="258"/>
      <c r="I128" s="256"/>
      <c r="J128" s="257" t="s">
        <v>10</v>
      </c>
      <c r="K128" s="258"/>
      <c r="L128" s="258"/>
      <c r="M128" s="258"/>
      <c r="N128" s="256"/>
      <c r="O128" s="257" t="s">
        <v>34</v>
      </c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6"/>
      <c r="AW128" s="257" t="s">
        <v>12</v>
      </c>
      <c r="AX128" s="258"/>
      <c r="AY128" s="258"/>
      <c r="AZ128" s="258"/>
      <c r="BA128" s="256"/>
      <c r="BB128" s="257"/>
      <c r="BC128" s="259"/>
      <c r="BV128" s="60"/>
      <c r="BW128" s="60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</row>
    <row r="129" spans="2:96" ht="18" customHeight="1">
      <c r="B129" s="223">
        <v>2</v>
      </c>
      <c r="C129" s="224"/>
      <c r="D129" s="227"/>
      <c r="E129" s="228"/>
      <c r="F129" s="228"/>
      <c r="G129" s="228"/>
      <c r="H129" s="228"/>
      <c r="I129" s="229"/>
      <c r="J129" s="233">
        <f>$J$125</f>
        <v>0.59375</v>
      </c>
      <c r="K129" s="234"/>
      <c r="L129" s="234"/>
      <c r="M129" s="234"/>
      <c r="N129" s="235"/>
      <c r="O129" s="239" t="str">
        <f>IF(ISBLANK($AZ$109)," ",IF($AW$109&gt;$AZ$109,$O$109,IF($AZ$109&gt;$AW$109,$AF$109)))</f>
        <v>MSK Zilina (SK)</v>
      </c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26" t="s">
        <v>13</v>
      </c>
      <c r="AF129" s="124" t="str">
        <f>IF(ISBLANK($AZ$113)," ",IF($AW$113&gt;$AZ$113,$O$113,IF($AZ$113&gt;$AW$113,$AF$113)))</f>
        <v>VfL Bochum</v>
      </c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240"/>
      <c r="AW129" s="241">
        <v>7</v>
      </c>
      <c r="AX129" s="242"/>
      <c r="AY129" s="242" t="s">
        <v>14</v>
      </c>
      <c r="AZ129" s="242">
        <v>6</v>
      </c>
      <c r="BA129" s="245"/>
      <c r="BB129" s="223" t="s">
        <v>103</v>
      </c>
      <c r="BC129" s="224"/>
      <c r="BV129" s="60"/>
      <c r="BW129" s="60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</row>
    <row r="130" spans="2:96" ht="12" customHeight="1" thickBot="1">
      <c r="B130" s="225"/>
      <c r="C130" s="226"/>
      <c r="D130" s="230"/>
      <c r="E130" s="231"/>
      <c r="F130" s="231"/>
      <c r="G130" s="231"/>
      <c r="H130" s="231"/>
      <c r="I130" s="232"/>
      <c r="J130" s="236"/>
      <c r="K130" s="237"/>
      <c r="L130" s="237"/>
      <c r="M130" s="237"/>
      <c r="N130" s="238"/>
      <c r="O130" s="247" t="s">
        <v>35</v>
      </c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  <c r="AC130" s="248"/>
      <c r="AD130" s="248"/>
      <c r="AE130" s="63"/>
      <c r="AF130" s="248" t="s">
        <v>36</v>
      </c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9"/>
      <c r="AW130" s="243"/>
      <c r="AX130" s="244"/>
      <c r="AY130" s="244"/>
      <c r="AZ130" s="244"/>
      <c r="BA130" s="246"/>
      <c r="BB130" s="225"/>
      <c r="BC130" s="226"/>
      <c r="BV130" s="60"/>
      <c r="BW130" s="60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</row>
    <row r="131" spans="2:96" ht="3.75" customHeight="1" thickBot="1">
      <c r="B131" s="44"/>
      <c r="C131" s="44"/>
      <c r="D131" s="68"/>
      <c r="E131" s="68"/>
      <c r="F131" s="68"/>
      <c r="G131" s="68"/>
      <c r="H131" s="68"/>
      <c r="I131" s="68"/>
      <c r="J131" s="69"/>
      <c r="K131" s="69"/>
      <c r="L131" s="69"/>
      <c r="M131" s="69"/>
      <c r="N131" s="69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1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47"/>
      <c r="AX131" s="47"/>
      <c r="AY131" s="47"/>
      <c r="AZ131" s="47"/>
      <c r="BA131" s="47"/>
      <c r="BB131" s="44"/>
      <c r="BC131" s="44"/>
      <c r="BV131" s="60"/>
      <c r="BW131" s="60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</row>
    <row r="132" spans="2:96" ht="19.5" customHeight="1" thickBot="1">
      <c r="B132" s="260" t="s">
        <v>9</v>
      </c>
      <c r="C132" s="261"/>
      <c r="D132" s="262"/>
      <c r="E132" s="263"/>
      <c r="F132" s="263"/>
      <c r="G132" s="263"/>
      <c r="H132" s="263"/>
      <c r="I132" s="261"/>
      <c r="J132" s="262" t="s">
        <v>10</v>
      </c>
      <c r="K132" s="263"/>
      <c r="L132" s="263"/>
      <c r="M132" s="263"/>
      <c r="N132" s="261"/>
      <c r="O132" s="262" t="s">
        <v>37</v>
      </c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1"/>
      <c r="AW132" s="262" t="s">
        <v>12</v>
      </c>
      <c r="AX132" s="263"/>
      <c r="AY132" s="263"/>
      <c r="AZ132" s="263"/>
      <c r="BA132" s="261"/>
      <c r="BB132" s="262"/>
      <c r="BC132" s="264"/>
      <c r="BV132" s="60"/>
      <c r="BW132" s="60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</row>
    <row r="133" spans="2:96" ht="18" customHeight="1">
      <c r="B133" s="223">
        <v>3</v>
      </c>
      <c r="C133" s="224"/>
      <c r="D133" s="227"/>
      <c r="E133" s="228"/>
      <c r="F133" s="228"/>
      <c r="G133" s="228"/>
      <c r="H133" s="228"/>
      <c r="I133" s="229"/>
      <c r="J133" s="233">
        <v>0.59375</v>
      </c>
      <c r="K133" s="234"/>
      <c r="L133" s="234"/>
      <c r="M133" s="234"/>
      <c r="N133" s="235"/>
      <c r="O133" s="239" t="str">
        <f>IF(ISBLANK($AZ$101)," ",IF($AW$101&lt;$AZ$101,$O$101,IF($AZ$101&lt;$AW$101,$AF$101)))</f>
        <v>SKV Mörfelden</v>
      </c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26" t="s">
        <v>13</v>
      </c>
      <c r="AF133" s="124" t="str">
        <f>IF(ISBLANK($AZ$105)," ",IF($AW$105&lt;$AZ$105,$O$105,IF($AZ$105&lt;$AW$105,$AF$105)))</f>
        <v>Jugendfussballakamedie Düsseldorf</v>
      </c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240"/>
      <c r="AW133" s="241">
        <v>0</v>
      </c>
      <c r="AX133" s="242"/>
      <c r="AY133" s="242" t="s">
        <v>14</v>
      </c>
      <c r="AZ133" s="242">
        <v>7</v>
      </c>
      <c r="BA133" s="245"/>
      <c r="BB133" s="223"/>
      <c r="BC133" s="224"/>
      <c r="BV133" s="60"/>
      <c r="BW133" s="60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</row>
    <row r="134" spans="2:119" s="62" customFormat="1" ht="12" customHeight="1" thickBot="1">
      <c r="B134" s="225"/>
      <c r="C134" s="226"/>
      <c r="D134" s="230"/>
      <c r="E134" s="231"/>
      <c r="F134" s="231"/>
      <c r="G134" s="231"/>
      <c r="H134" s="231"/>
      <c r="I134" s="232"/>
      <c r="J134" s="236"/>
      <c r="K134" s="237"/>
      <c r="L134" s="237"/>
      <c r="M134" s="237"/>
      <c r="N134" s="238"/>
      <c r="O134" s="247" t="s">
        <v>38</v>
      </c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63"/>
      <c r="AF134" s="248" t="s">
        <v>39</v>
      </c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9"/>
      <c r="AW134" s="243"/>
      <c r="AX134" s="244"/>
      <c r="AY134" s="244"/>
      <c r="AZ134" s="244"/>
      <c r="BA134" s="246"/>
      <c r="BB134" s="225"/>
      <c r="BC134" s="226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5"/>
      <c r="BW134" s="65"/>
      <c r="BX134" s="64"/>
      <c r="BY134" s="64"/>
      <c r="BZ134" s="64"/>
      <c r="CA134" s="64"/>
      <c r="CB134" s="64"/>
      <c r="CC134" s="66"/>
      <c r="CD134" s="66"/>
      <c r="CE134" s="66"/>
      <c r="CF134" s="66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</row>
    <row r="135" spans="74:96" ht="3.75" customHeight="1" thickBot="1">
      <c r="BV135" s="60"/>
      <c r="BW135" s="60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</row>
    <row r="136" spans="2:96" ht="19.5" customHeight="1" thickBot="1">
      <c r="B136" s="260" t="s">
        <v>9</v>
      </c>
      <c r="C136" s="261"/>
      <c r="D136" s="262"/>
      <c r="E136" s="263"/>
      <c r="F136" s="263"/>
      <c r="G136" s="263"/>
      <c r="H136" s="263"/>
      <c r="I136" s="261"/>
      <c r="J136" s="262" t="s">
        <v>10</v>
      </c>
      <c r="K136" s="263"/>
      <c r="L136" s="263"/>
      <c r="M136" s="263"/>
      <c r="N136" s="261"/>
      <c r="O136" s="262" t="s">
        <v>40</v>
      </c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1"/>
      <c r="AW136" s="262" t="s">
        <v>12</v>
      </c>
      <c r="AX136" s="263"/>
      <c r="AY136" s="263"/>
      <c r="AZ136" s="263"/>
      <c r="BA136" s="261"/>
      <c r="BB136" s="262"/>
      <c r="BC136" s="264"/>
      <c r="BV136" s="60"/>
      <c r="BW136" s="60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</row>
    <row r="137" spans="2:96" ht="18" customHeight="1">
      <c r="B137" s="223">
        <v>4</v>
      </c>
      <c r="C137" s="224"/>
      <c r="D137" s="227"/>
      <c r="E137" s="228"/>
      <c r="F137" s="228"/>
      <c r="G137" s="228"/>
      <c r="H137" s="228"/>
      <c r="I137" s="229"/>
      <c r="J137" s="233">
        <v>0.59375</v>
      </c>
      <c r="K137" s="234"/>
      <c r="L137" s="234"/>
      <c r="M137" s="234"/>
      <c r="N137" s="235"/>
      <c r="O137" s="239" t="str">
        <f>IF(ISBLANK($AZ$109)," ",IF($AW$109&lt;$AZ$109,$O$109,IF($AZ$109&lt;$AW$109,$AF$109)))</f>
        <v>1. FC Mönchengladbach</v>
      </c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26" t="s">
        <v>13</v>
      </c>
      <c r="AF137" s="124" t="str">
        <f>IF(ISBLANK($AZ$113)," ",IF($AW$113&lt;$AZ$113,$O$113,IF($AZ$113&lt;$AW$113,$AF$113)))</f>
        <v>DJK/VfL Giesenkirchen</v>
      </c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240"/>
      <c r="AW137" s="241">
        <v>0</v>
      </c>
      <c r="AX137" s="242"/>
      <c r="AY137" s="242" t="s">
        <v>14</v>
      </c>
      <c r="AZ137" s="242">
        <v>1</v>
      </c>
      <c r="BA137" s="245"/>
      <c r="BB137" s="223"/>
      <c r="BC137" s="224"/>
      <c r="BV137" s="60"/>
      <c r="BW137" s="60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</row>
    <row r="138" spans="2:96" ht="12" customHeight="1" thickBot="1">
      <c r="B138" s="225"/>
      <c r="C138" s="226"/>
      <c r="D138" s="230"/>
      <c r="E138" s="231"/>
      <c r="F138" s="231"/>
      <c r="G138" s="231"/>
      <c r="H138" s="231"/>
      <c r="I138" s="232"/>
      <c r="J138" s="236"/>
      <c r="K138" s="237"/>
      <c r="L138" s="237"/>
      <c r="M138" s="237"/>
      <c r="N138" s="238"/>
      <c r="O138" s="247" t="s">
        <v>41</v>
      </c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  <c r="AC138" s="248"/>
      <c r="AD138" s="248"/>
      <c r="AE138" s="63"/>
      <c r="AF138" s="248" t="s">
        <v>42</v>
      </c>
      <c r="AG138" s="248"/>
      <c r="AH138" s="248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9"/>
      <c r="AW138" s="243"/>
      <c r="AX138" s="244"/>
      <c r="AY138" s="244"/>
      <c r="AZ138" s="244"/>
      <c r="BA138" s="246"/>
      <c r="BB138" s="225"/>
      <c r="BC138" s="226"/>
      <c r="BV138" s="60"/>
      <c r="BW138" s="60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</row>
    <row r="140" spans="2:102" ht="33.75" thickBot="1">
      <c r="B140" s="162" t="str">
        <f>$A$2</f>
        <v>U10 BIG WORLD JUNIOR Cup 2013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3"/>
      <c r="CD140" s="73"/>
      <c r="CE140" s="73"/>
      <c r="CF140" s="73"/>
      <c r="CG140" s="73"/>
      <c r="CH140" s="72"/>
      <c r="CI140" s="72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4"/>
      <c r="CW140" s="74"/>
      <c r="CX140" s="74"/>
    </row>
    <row r="141" spans="2:102" ht="19.5" customHeight="1" thickBot="1">
      <c r="B141" s="265" t="s">
        <v>9</v>
      </c>
      <c r="C141" s="266"/>
      <c r="D141" s="267"/>
      <c r="E141" s="268"/>
      <c r="F141" s="268"/>
      <c r="G141" s="268"/>
      <c r="H141" s="268"/>
      <c r="I141" s="269"/>
      <c r="J141" s="220" t="s">
        <v>10</v>
      </c>
      <c r="K141" s="221"/>
      <c r="L141" s="221"/>
      <c r="M141" s="221"/>
      <c r="N141" s="219"/>
      <c r="O141" s="270" t="s">
        <v>43</v>
      </c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2"/>
      <c r="AW141" s="220" t="s">
        <v>12</v>
      </c>
      <c r="AX141" s="221"/>
      <c r="AY141" s="221"/>
      <c r="AZ141" s="221"/>
      <c r="BA141" s="219"/>
      <c r="BB141" s="220"/>
      <c r="BC141" s="22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3"/>
      <c r="CD141" s="73"/>
      <c r="CE141" s="73"/>
      <c r="CF141" s="73"/>
      <c r="CG141" s="73"/>
      <c r="CH141" s="72"/>
      <c r="CI141" s="72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4"/>
      <c r="CW141" s="74"/>
      <c r="CX141" s="74"/>
    </row>
    <row r="142" spans="2:102" ht="18" customHeight="1">
      <c r="B142" s="223">
        <v>1</v>
      </c>
      <c r="C142" s="273"/>
      <c r="D142" s="223"/>
      <c r="E142" s="273"/>
      <c r="F142" s="273"/>
      <c r="G142" s="273"/>
      <c r="H142" s="273"/>
      <c r="I142" s="224"/>
      <c r="J142" s="233">
        <v>0.611111111111111</v>
      </c>
      <c r="K142" s="234"/>
      <c r="L142" s="234"/>
      <c r="M142" s="234"/>
      <c r="N142" s="235"/>
      <c r="O142" s="275" t="s">
        <v>90</v>
      </c>
      <c r="P142" s="276" t="e">
        <f>IF(ISBLANK(#REF!)," ",IF(#REF!&lt;#REF!,#REF!,IF(#REF!&lt;#REF!,#REF!)))</f>
        <v>#REF!</v>
      </c>
      <c r="Q142" s="276" t="e">
        <f>IF(ISBLANK(#REF!)," ",IF(#REF!&lt;#REF!,#REF!,IF(#REF!&lt;#REF!,#REF!)))</f>
        <v>#REF!</v>
      </c>
      <c r="R142" s="276" t="e">
        <f>IF(ISBLANK(#REF!)," ",IF(#REF!&lt;#REF!,#REF!,IF(#REF!&lt;#REF!,#REF!)))</f>
        <v>#REF!</v>
      </c>
      <c r="S142" s="276" t="e">
        <f>IF(ISBLANK(#REF!)," ",IF(#REF!&lt;#REF!,#REF!,IF(#REF!&lt;#REF!,#REF!)))</f>
        <v>#REF!</v>
      </c>
      <c r="T142" s="276" t="e">
        <f>IF(ISBLANK(#REF!)," ",IF(#REF!&lt;#REF!,#REF!,IF(#REF!&lt;#REF!,#REF!)))</f>
        <v>#REF!</v>
      </c>
      <c r="U142" s="276" t="e">
        <f>IF(ISBLANK(#REF!)," ",IF(#REF!&lt;#REF!,#REF!,IF(#REF!&lt;#REF!,#REF!)))</f>
        <v>#REF!</v>
      </c>
      <c r="V142" s="276" t="e">
        <f>IF(ISBLANK(#REF!)," ",IF(#REF!&lt;#REF!,#REF!,IF(#REF!&lt;#REF!,#REF!)))</f>
        <v>#REF!</v>
      </c>
      <c r="W142" s="276" t="e">
        <f>IF(ISBLANK(#REF!)," ",IF(#REF!&lt;#REF!,#REF!,IF(#REF!&lt;#REF!,#REF!)))</f>
        <v>#REF!</v>
      </c>
      <c r="X142" s="276" t="e">
        <f>IF(ISBLANK(#REF!)," ",IF(#REF!&lt;#REF!,#REF!,IF(#REF!&lt;#REF!,#REF!)))</f>
        <v>#REF!</v>
      </c>
      <c r="Y142" s="276" t="e">
        <f>IF(ISBLANK(#REF!)," ",IF(#REF!&lt;#REF!,#REF!,IF(#REF!&lt;#REF!,#REF!)))</f>
        <v>#REF!</v>
      </c>
      <c r="Z142" s="276" t="e">
        <f>IF(ISBLANK(#REF!)," ",IF(#REF!&lt;#REF!,#REF!,IF(#REF!&lt;#REF!,#REF!)))</f>
        <v>#REF!</v>
      </c>
      <c r="AA142" s="276" t="e">
        <f>IF(ISBLANK(#REF!)," ",IF(#REF!&lt;#REF!,#REF!,IF(#REF!&lt;#REF!,#REF!)))</f>
        <v>#REF!</v>
      </c>
      <c r="AB142" s="276" t="e">
        <f>IF(ISBLANK(#REF!)," ",IF(#REF!&lt;#REF!,#REF!,IF(#REF!&lt;#REF!,#REF!)))</f>
        <v>#REF!</v>
      </c>
      <c r="AC142" s="276" t="e">
        <f>IF(ISBLANK(#REF!)," ",IF(#REF!&lt;#REF!,#REF!,IF(#REF!&lt;#REF!,#REF!)))</f>
        <v>#REF!</v>
      </c>
      <c r="AD142" s="276" t="e">
        <f>IF(ISBLANK(#REF!)," ",IF(#REF!&lt;#REF!,#REF!,IF(#REF!&lt;#REF!,#REF!)))</f>
        <v>#REF!</v>
      </c>
      <c r="AE142" s="26" t="s">
        <v>13</v>
      </c>
      <c r="AF142" s="276" t="s">
        <v>87</v>
      </c>
      <c r="AG142" s="276" t="e">
        <f>IF(ISBLANK(#REF!)," ",IF(#REF!&lt;#REF!,#REF!,IF(#REF!&lt;#REF!,#REF!)))</f>
        <v>#REF!</v>
      </c>
      <c r="AH142" s="276" t="e">
        <f>IF(ISBLANK(#REF!)," ",IF(#REF!&lt;#REF!,#REF!,IF(#REF!&lt;#REF!,#REF!)))</f>
        <v>#REF!</v>
      </c>
      <c r="AI142" s="276" t="e">
        <f>IF(ISBLANK(#REF!)," ",IF(#REF!&lt;#REF!,#REF!,IF(#REF!&lt;#REF!,#REF!)))</f>
        <v>#REF!</v>
      </c>
      <c r="AJ142" s="276" t="e">
        <f>IF(ISBLANK(#REF!)," ",IF(#REF!&lt;#REF!,#REF!,IF(#REF!&lt;#REF!,#REF!)))</f>
        <v>#REF!</v>
      </c>
      <c r="AK142" s="276" t="e">
        <f>IF(ISBLANK(#REF!)," ",IF(#REF!&lt;#REF!,#REF!,IF(#REF!&lt;#REF!,#REF!)))</f>
        <v>#REF!</v>
      </c>
      <c r="AL142" s="276" t="e">
        <f>IF(ISBLANK(#REF!)," ",IF(#REF!&lt;#REF!,#REF!,IF(#REF!&lt;#REF!,#REF!)))</f>
        <v>#REF!</v>
      </c>
      <c r="AM142" s="276" t="e">
        <f>IF(ISBLANK(#REF!)," ",IF(#REF!&lt;#REF!,#REF!,IF(#REF!&lt;#REF!,#REF!)))</f>
        <v>#REF!</v>
      </c>
      <c r="AN142" s="276" t="e">
        <f>IF(ISBLANK(#REF!)," ",IF(#REF!&lt;#REF!,#REF!,IF(#REF!&lt;#REF!,#REF!)))</f>
        <v>#REF!</v>
      </c>
      <c r="AO142" s="276" t="e">
        <f>IF(ISBLANK(#REF!)," ",IF(#REF!&lt;#REF!,#REF!,IF(#REF!&lt;#REF!,#REF!)))</f>
        <v>#REF!</v>
      </c>
      <c r="AP142" s="276" t="e">
        <f>IF(ISBLANK(#REF!)," ",IF(#REF!&lt;#REF!,#REF!,IF(#REF!&lt;#REF!,#REF!)))</f>
        <v>#REF!</v>
      </c>
      <c r="AQ142" s="276" t="e">
        <f>IF(ISBLANK(#REF!)," ",IF(#REF!&lt;#REF!,#REF!,IF(#REF!&lt;#REF!,#REF!)))</f>
        <v>#REF!</v>
      </c>
      <c r="AR142" s="276" t="e">
        <f>IF(ISBLANK(#REF!)," ",IF(#REF!&lt;#REF!,#REF!,IF(#REF!&lt;#REF!,#REF!)))</f>
        <v>#REF!</v>
      </c>
      <c r="AS142" s="276" t="e">
        <f>IF(ISBLANK(#REF!)," ",IF(#REF!&lt;#REF!,#REF!,IF(#REF!&lt;#REF!,#REF!)))</f>
        <v>#REF!</v>
      </c>
      <c r="AT142" s="276" t="e">
        <f>IF(ISBLANK(#REF!)," ",IF(#REF!&lt;#REF!,#REF!,IF(#REF!&lt;#REF!,#REF!)))</f>
        <v>#REF!</v>
      </c>
      <c r="AU142" s="276" t="e">
        <f>IF(ISBLANK(#REF!)," ",IF(#REF!&lt;#REF!,#REF!,IF(#REF!&lt;#REF!,#REF!)))</f>
        <v>#REF!</v>
      </c>
      <c r="AV142" s="277" t="e">
        <f>IF(ISBLANK(#REF!)," ",IF(#REF!&lt;#REF!,#REF!,IF(#REF!&lt;#REF!,#REF!)))</f>
        <v>#REF!</v>
      </c>
      <c r="AW142" s="241">
        <v>2</v>
      </c>
      <c r="AX142" s="242"/>
      <c r="AY142" s="242" t="s">
        <v>14</v>
      </c>
      <c r="AZ142" s="242">
        <v>0</v>
      </c>
      <c r="BA142" s="245"/>
      <c r="BB142" s="273"/>
      <c r="BC142" s="224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3"/>
      <c r="CD142" s="73"/>
      <c r="CE142" s="73"/>
      <c r="CF142" s="73"/>
      <c r="CG142" s="73"/>
      <c r="CH142" s="72"/>
      <c r="CI142" s="72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4"/>
      <c r="CW142" s="74"/>
      <c r="CX142" s="74"/>
    </row>
    <row r="143" spans="2:102" ht="12" customHeight="1" thickBot="1">
      <c r="B143" s="225"/>
      <c r="C143" s="274"/>
      <c r="D143" s="225"/>
      <c r="E143" s="274"/>
      <c r="F143" s="274"/>
      <c r="G143" s="274"/>
      <c r="H143" s="274"/>
      <c r="I143" s="226"/>
      <c r="J143" s="236"/>
      <c r="K143" s="237"/>
      <c r="L143" s="237"/>
      <c r="M143" s="237"/>
      <c r="N143" s="238"/>
      <c r="O143" s="247" t="s">
        <v>65</v>
      </c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63"/>
      <c r="AF143" s="248" t="s">
        <v>66</v>
      </c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9"/>
      <c r="AW143" s="243"/>
      <c r="AX143" s="244"/>
      <c r="AY143" s="244"/>
      <c r="AZ143" s="244"/>
      <c r="BA143" s="246"/>
      <c r="BB143" s="274"/>
      <c r="BC143" s="226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3"/>
      <c r="CD143" s="73"/>
      <c r="CE143" s="73"/>
      <c r="CF143" s="73"/>
      <c r="CG143" s="73"/>
      <c r="CH143" s="72"/>
      <c r="CI143" s="72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4"/>
      <c r="CW143" s="74"/>
      <c r="CX143" s="74"/>
    </row>
    <row r="144" spans="65:102" ht="3.75" customHeight="1" thickBot="1"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3"/>
      <c r="CD144" s="73"/>
      <c r="CE144" s="73"/>
      <c r="CF144" s="73"/>
      <c r="CG144" s="73"/>
      <c r="CH144" s="72"/>
      <c r="CI144" s="72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4"/>
      <c r="CW144" s="74"/>
      <c r="CX144" s="74"/>
    </row>
    <row r="145" spans="2:102" ht="19.5" customHeight="1" thickBot="1">
      <c r="B145" s="265" t="s">
        <v>9</v>
      </c>
      <c r="C145" s="266"/>
      <c r="D145" s="267"/>
      <c r="E145" s="268"/>
      <c r="F145" s="268"/>
      <c r="G145" s="268"/>
      <c r="H145" s="268"/>
      <c r="I145" s="269"/>
      <c r="J145" s="220" t="s">
        <v>10</v>
      </c>
      <c r="K145" s="221"/>
      <c r="L145" s="221"/>
      <c r="M145" s="221"/>
      <c r="N145" s="219"/>
      <c r="O145" s="270" t="s">
        <v>44</v>
      </c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2"/>
      <c r="AW145" s="220" t="s">
        <v>12</v>
      </c>
      <c r="AX145" s="221"/>
      <c r="AY145" s="221"/>
      <c r="AZ145" s="221"/>
      <c r="BA145" s="219"/>
      <c r="BB145" s="220"/>
      <c r="BC145" s="22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3"/>
      <c r="CD145" s="73"/>
      <c r="CE145" s="73"/>
      <c r="CF145" s="73"/>
      <c r="CG145" s="73"/>
      <c r="CH145" s="72"/>
      <c r="CI145" s="72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4"/>
      <c r="CW145" s="74"/>
      <c r="CX145" s="74"/>
    </row>
    <row r="146" spans="2:102" ht="18" customHeight="1">
      <c r="B146" s="223">
        <v>2</v>
      </c>
      <c r="C146" s="273"/>
      <c r="D146" s="223"/>
      <c r="E146" s="273"/>
      <c r="F146" s="273"/>
      <c r="G146" s="273"/>
      <c r="H146" s="273"/>
      <c r="I146" s="224"/>
      <c r="J146" s="233">
        <f>$J$142</f>
        <v>0.611111111111111</v>
      </c>
      <c r="K146" s="234"/>
      <c r="L146" s="234"/>
      <c r="M146" s="234"/>
      <c r="N146" s="235"/>
      <c r="O146" s="275" t="s">
        <v>96</v>
      </c>
      <c r="P146" s="276" t="e">
        <f>IF(ISBLANK(#REF!)," ",IF(#REF!&lt;#REF!,#REF!,IF(#REF!&lt;#REF!,#REF!)))</f>
        <v>#REF!</v>
      </c>
      <c r="Q146" s="276" t="e">
        <f>IF(ISBLANK(#REF!)," ",IF(#REF!&lt;#REF!,#REF!,IF(#REF!&lt;#REF!,#REF!)))</f>
        <v>#REF!</v>
      </c>
      <c r="R146" s="276" t="e">
        <f>IF(ISBLANK(#REF!)," ",IF(#REF!&lt;#REF!,#REF!,IF(#REF!&lt;#REF!,#REF!)))</f>
        <v>#REF!</v>
      </c>
      <c r="S146" s="276" t="e">
        <f>IF(ISBLANK(#REF!)," ",IF(#REF!&lt;#REF!,#REF!,IF(#REF!&lt;#REF!,#REF!)))</f>
        <v>#REF!</v>
      </c>
      <c r="T146" s="276" t="e">
        <f>IF(ISBLANK(#REF!)," ",IF(#REF!&lt;#REF!,#REF!,IF(#REF!&lt;#REF!,#REF!)))</f>
        <v>#REF!</v>
      </c>
      <c r="U146" s="276" t="e">
        <f>IF(ISBLANK(#REF!)," ",IF(#REF!&lt;#REF!,#REF!,IF(#REF!&lt;#REF!,#REF!)))</f>
        <v>#REF!</v>
      </c>
      <c r="V146" s="276" t="e">
        <f>IF(ISBLANK(#REF!)," ",IF(#REF!&lt;#REF!,#REF!,IF(#REF!&lt;#REF!,#REF!)))</f>
        <v>#REF!</v>
      </c>
      <c r="W146" s="276" t="e">
        <f>IF(ISBLANK(#REF!)," ",IF(#REF!&lt;#REF!,#REF!,IF(#REF!&lt;#REF!,#REF!)))</f>
        <v>#REF!</v>
      </c>
      <c r="X146" s="276" t="e">
        <f>IF(ISBLANK(#REF!)," ",IF(#REF!&lt;#REF!,#REF!,IF(#REF!&lt;#REF!,#REF!)))</f>
        <v>#REF!</v>
      </c>
      <c r="Y146" s="276" t="e">
        <f>IF(ISBLANK(#REF!)," ",IF(#REF!&lt;#REF!,#REF!,IF(#REF!&lt;#REF!,#REF!)))</f>
        <v>#REF!</v>
      </c>
      <c r="Z146" s="276" t="e">
        <f>IF(ISBLANK(#REF!)," ",IF(#REF!&lt;#REF!,#REF!,IF(#REF!&lt;#REF!,#REF!)))</f>
        <v>#REF!</v>
      </c>
      <c r="AA146" s="276" t="e">
        <f>IF(ISBLANK(#REF!)," ",IF(#REF!&lt;#REF!,#REF!,IF(#REF!&lt;#REF!,#REF!)))</f>
        <v>#REF!</v>
      </c>
      <c r="AB146" s="276" t="e">
        <f>IF(ISBLANK(#REF!)," ",IF(#REF!&lt;#REF!,#REF!,IF(#REF!&lt;#REF!,#REF!)))</f>
        <v>#REF!</v>
      </c>
      <c r="AC146" s="276" t="e">
        <f>IF(ISBLANK(#REF!)," ",IF(#REF!&lt;#REF!,#REF!,IF(#REF!&lt;#REF!,#REF!)))</f>
        <v>#REF!</v>
      </c>
      <c r="AD146" s="276" t="e">
        <f>IF(ISBLANK(#REF!)," ",IF(#REF!&lt;#REF!,#REF!,IF(#REF!&lt;#REF!,#REF!)))</f>
        <v>#REF!</v>
      </c>
      <c r="AE146" s="26" t="s">
        <v>13</v>
      </c>
      <c r="AF146" s="276" t="s">
        <v>92</v>
      </c>
      <c r="AG146" s="276" t="e">
        <f>IF(ISBLANK(#REF!)," ",IF(#REF!&lt;#REF!,#REF!,IF(#REF!&lt;#REF!,#REF!)))</f>
        <v>#REF!</v>
      </c>
      <c r="AH146" s="276" t="e">
        <f>IF(ISBLANK(#REF!)," ",IF(#REF!&lt;#REF!,#REF!,IF(#REF!&lt;#REF!,#REF!)))</f>
        <v>#REF!</v>
      </c>
      <c r="AI146" s="276" t="e">
        <f>IF(ISBLANK(#REF!)," ",IF(#REF!&lt;#REF!,#REF!,IF(#REF!&lt;#REF!,#REF!)))</f>
        <v>#REF!</v>
      </c>
      <c r="AJ146" s="276" t="e">
        <f>IF(ISBLANK(#REF!)," ",IF(#REF!&lt;#REF!,#REF!,IF(#REF!&lt;#REF!,#REF!)))</f>
        <v>#REF!</v>
      </c>
      <c r="AK146" s="276" t="e">
        <f>IF(ISBLANK(#REF!)," ",IF(#REF!&lt;#REF!,#REF!,IF(#REF!&lt;#REF!,#REF!)))</f>
        <v>#REF!</v>
      </c>
      <c r="AL146" s="276" t="e">
        <f>IF(ISBLANK(#REF!)," ",IF(#REF!&lt;#REF!,#REF!,IF(#REF!&lt;#REF!,#REF!)))</f>
        <v>#REF!</v>
      </c>
      <c r="AM146" s="276" t="e">
        <f>IF(ISBLANK(#REF!)," ",IF(#REF!&lt;#REF!,#REF!,IF(#REF!&lt;#REF!,#REF!)))</f>
        <v>#REF!</v>
      </c>
      <c r="AN146" s="276" t="e">
        <f>IF(ISBLANK(#REF!)," ",IF(#REF!&lt;#REF!,#REF!,IF(#REF!&lt;#REF!,#REF!)))</f>
        <v>#REF!</v>
      </c>
      <c r="AO146" s="276" t="e">
        <f>IF(ISBLANK(#REF!)," ",IF(#REF!&lt;#REF!,#REF!,IF(#REF!&lt;#REF!,#REF!)))</f>
        <v>#REF!</v>
      </c>
      <c r="AP146" s="276" t="e">
        <f>IF(ISBLANK(#REF!)," ",IF(#REF!&lt;#REF!,#REF!,IF(#REF!&lt;#REF!,#REF!)))</f>
        <v>#REF!</v>
      </c>
      <c r="AQ146" s="276" t="e">
        <f>IF(ISBLANK(#REF!)," ",IF(#REF!&lt;#REF!,#REF!,IF(#REF!&lt;#REF!,#REF!)))</f>
        <v>#REF!</v>
      </c>
      <c r="AR146" s="276" t="e">
        <f>IF(ISBLANK(#REF!)," ",IF(#REF!&lt;#REF!,#REF!,IF(#REF!&lt;#REF!,#REF!)))</f>
        <v>#REF!</v>
      </c>
      <c r="AS146" s="276" t="e">
        <f>IF(ISBLANK(#REF!)," ",IF(#REF!&lt;#REF!,#REF!,IF(#REF!&lt;#REF!,#REF!)))</f>
        <v>#REF!</v>
      </c>
      <c r="AT146" s="276" t="e">
        <f>IF(ISBLANK(#REF!)," ",IF(#REF!&lt;#REF!,#REF!,IF(#REF!&lt;#REF!,#REF!)))</f>
        <v>#REF!</v>
      </c>
      <c r="AU146" s="276" t="e">
        <f>IF(ISBLANK(#REF!)," ",IF(#REF!&lt;#REF!,#REF!,IF(#REF!&lt;#REF!,#REF!)))</f>
        <v>#REF!</v>
      </c>
      <c r="AV146" s="277" t="e">
        <f>IF(ISBLANK(#REF!)," ",IF(#REF!&lt;#REF!,#REF!,IF(#REF!&lt;#REF!,#REF!)))</f>
        <v>#REF!</v>
      </c>
      <c r="AW146" s="241">
        <v>1</v>
      </c>
      <c r="AX146" s="242"/>
      <c r="AY146" s="242" t="s">
        <v>14</v>
      </c>
      <c r="AZ146" s="242">
        <v>0</v>
      </c>
      <c r="BA146" s="245"/>
      <c r="BB146" s="273"/>
      <c r="BC146" s="224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3"/>
      <c r="CD146" s="73"/>
      <c r="CE146" s="73"/>
      <c r="CF146" s="73"/>
      <c r="CG146" s="73"/>
      <c r="CH146" s="72"/>
      <c r="CI146" s="72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4"/>
      <c r="CW146" s="74"/>
      <c r="CX146" s="74"/>
    </row>
    <row r="147" spans="2:102" ht="12" customHeight="1" thickBot="1">
      <c r="B147" s="225"/>
      <c r="C147" s="274"/>
      <c r="D147" s="225"/>
      <c r="E147" s="274"/>
      <c r="F147" s="274"/>
      <c r="G147" s="274"/>
      <c r="H147" s="274"/>
      <c r="I147" s="226"/>
      <c r="J147" s="236"/>
      <c r="K147" s="237"/>
      <c r="L147" s="237"/>
      <c r="M147" s="237"/>
      <c r="N147" s="238"/>
      <c r="O147" s="247" t="s">
        <v>67</v>
      </c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63"/>
      <c r="AF147" s="248" t="s">
        <v>68</v>
      </c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9"/>
      <c r="AW147" s="243"/>
      <c r="AX147" s="244"/>
      <c r="AY147" s="244"/>
      <c r="AZ147" s="244"/>
      <c r="BA147" s="246"/>
      <c r="BB147" s="274"/>
      <c r="BC147" s="226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3"/>
      <c r="CD147" s="73"/>
      <c r="CE147" s="73"/>
      <c r="CF147" s="73"/>
      <c r="CG147" s="73"/>
      <c r="CH147" s="72"/>
      <c r="CI147" s="72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4"/>
      <c r="CW147" s="74"/>
      <c r="CX147" s="74"/>
    </row>
    <row r="148" spans="7:119" s="10" customFormat="1" ht="12" customHeight="1" thickBot="1">
      <c r="G148" s="15"/>
      <c r="H148" s="75"/>
      <c r="I148" s="75"/>
      <c r="J148" s="75"/>
      <c r="K148" s="75"/>
      <c r="L148" s="75"/>
      <c r="M148" s="2"/>
      <c r="T148" s="15"/>
      <c r="U148" s="76"/>
      <c r="V148" s="76"/>
      <c r="W148" s="76"/>
      <c r="X148" s="77"/>
      <c r="Y148" s="77"/>
      <c r="Z148" s="77"/>
      <c r="AA148" s="77"/>
      <c r="AB148" s="77"/>
      <c r="AC148" s="2"/>
      <c r="AK148" s="15"/>
      <c r="AL148" s="77"/>
      <c r="AM148" s="77"/>
      <c r="AN148" s="77"/>
      <c r="AO148" s="77"/>
      <c r="AP148" s="77"/>
      <c r="AQ148" s="2"/>
      <c r="BE148" s="11"/>
      <c r="BF148" s="11"/>
      <c r="BG148" s="11"/>
      <c r="BH148" s="11"/>
      <c r="BI148" s="11"/>
      <c r="BJ148" s="11"/>
      <c r="BK148" s="11"/>
      <c r="BL148" s="11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9"/>
      <c r="CD148" s="79"/>
      <c r="CE148" s="79"/>
      <c r="CF148" s="79"/>
      <c r="CG148" s="79"/>
      <c r="CH148" s="78"/>
      <c r="CI148" s="78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80"/>
      <c r="CW148" s="80"/>
      <c r="CX148" s="80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</row>
    <row r="149" spans="2:102" ht="19.5" customHeight="1" thickBot="1">
      <c r="B149" s="278" t="s">
        <v>9</v>
      </c>
      <c r="C149" s="279"/>
      <c r="D149" s="280"/>
      <c r="E149" s="281"/>
      <c r="F149" s="281"/>
      <c r="G149" s="281"/>
      <c r="H149" s="281"/>
      <c r="I149" s="282"/>
      <c r="J149" s="283" t="s">
        <v>10</v>
      </c>
      <c r="K149" s="284"/>
      <c r="L149" s="284"/>
      <c r="M149" s="284"/>
      <c r="N149" s="285"/>
      <c r="O149" s="283" t="s">
        <v>45</v>
      </c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5"/>
      <c r="AW149" s="283" t="s">
        <v>12</v>
      </c>
      <c r="AX149" s="284"/>
      <c r="AY149" s="284"/>
      <c r="AZ149" s="284"/>
      <c r="BA149" s="285"/>
      <c r="BB149" s="283"/>
      <c r="BC149" s="286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3"/>
      <c r="CD149" s="73"/>
      <c r="CE149" s="73"/>
      <c r="CF149" s="73"/>
      <c r="CG149" s="73"/>
      <c r="CH149" s="72"/>
      <c r="CI149" s="72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4"/>
      <c r="CW149" s="74"/>
      <c r="CX149" s="74"/>
    </row>
    <row r="150" spans="2:102" ht="18" customHeight="1">
      <c r="B150" s="223">
        <v>4</v>
      </c>
      <c r="C150" s="273"/>
      <c r="D150" s="223"/>
      <c r="E150" s="273"/>
      <c r="F150" s="273"/>
      <c r="G150" s="273"/>
      <c r="H150" s="273"/>
      <c r="I150" s="224"/>
      <c r="J150" s="233">
        <v>0.625</v>
      </c>
      <c r="K150" s="234"/>
      <c r="L150" s="234"/>
      <c r="M150" s="234"/>
      <c r="N150" s="235"/>
      <c r="O150" s="275" t="str">
        <f>IF(ISBLANK($AZ$133)," ",IF($AW$133&lt;$AZ$133,$O$133,IF($AZ$133&lt;$AW$133,$AF$133)))</f>
        <v>SKV Mörfelden</v>
      </c>
      <c r="P150" s="276" t="e">
        <f>IF(ISBLANK(#REF!)," ",IF(#REF!&lt;#REF!,#REF!,IF(#REF!&lt;#REF!,#REF!)))</f>
        <v>#REF!</v>
      </c>
      <c r="Q150" s="276" t="e">
        <f>IF(ISBLANK(#REF!)," ",IF(#REF!&lt;#REF!,#REF!,IF(#REF!&lt;#REF!,#REF!)))</f>
        <v>#REF!</v>
      </c>
      <c r="R150" s="276" t="e">
        <f>IF(ISBLANK(#REF!)," ",IF(#REF!&lt;#REF!,#REF!,IF(#REF!&lt;#REF!,#REF!)))</f>
        <v>#REF!</v>
      </c>
      <c r="S150" s="276" t="e">
        <f>IF(ISBLANK(#REF!)," ",IF(#REF!&lt;#REF!,#REF!,IF(#REF!&lt;#REF!,#REF!)))</f>
        <v>#REF!</v>
      </c>
      <c r="T150" s="276" t="e">
        <f>IF(ISBLANK(#REF!)," ",IF(#REF!&lt;#REF!,#REF!,IF(#REF!&lt;#REF!,#REF!)))</f>
        <v>#REF!</v>
      </c>
      <c r="U150" s="276" t="e">
        <f>IF(ISBLANK(#REF!)," ",IF(#REF!&lt;#REF!,#REF!,IF(#REF!&lt;#REF!,#REF!)))</f>
        <v>#REF!</v>
      </c>
      <c r="V150" s="276" t="e">
        <f>IF(ISBLANK(#REF!)," ",IF(#REF!&lt;#REF!,#REF!,IF(#REF!&lt;#REF!,#REF!)))</f>
        <v>#REF!</v>
      </c>
      <c r="W150" s="276" t="e">
        <f>IF(ISBLANK(#REF!)," ",IF(#REF!&lt;#REF!,#REF!,IF(#REF!&lt;#REF!,#REF!)))</f>
        <v>#REF!</v>
      </c>
      <c r="X150" s="276" t="e">
        <f>IF(ISBLANK(#REF!)," ",IF(#REF!&lt;#REF!,#REF!,IF(#REF!&lt;#REF!,#REF!)))</f>
        <v>#REF!</v>
      </c>
      <c r="Y150" s="276" t="e">
        <f>IF(ISBLANK(#REF!)," ",IF(#REF!&lt;#REF!,#REF!,IF(#REF!&lt;#REF!,#REF!)))</f>
        <v>#REF!</v>
      </c>
      <c r="Z150" s="276" t="e">
        <f>IF(ISBLANK(#REF!)," ",IF(#REF!&lt;#REF!,#REF!,IF(#REF!&lt;#REF!,#REF!)))</f>
        <v>#REF!</v>
      </c>
      <c r="AA150" s="276" t="e">
        <f>IF(ISBLANK(#REF!)," ",IF(#REF!&lt;#REF!,#REF!,IF(#REF!&lt;#REF!,#REF!)))</f>
        <v>#REF!</v>
      </c>
      <c r="AB150" s="276" t="e">
        <f>IF(ISBLANK(#REF!)," ",IF(#REF!&lt;#REF!,#REF!,IF(#REF!&lt;#REF!,#REF!)))</f>
        <v>#REF!</v>
      </c>
      <c r="AC150" s="276" t="e">
        <f>IF(ISBLANK(#REF!)," ",IF(#REF!&lt;#REF!,#REF!,IF(#REF!&lt;#REF!,#REF!)))</f>
        <v>#REF!</v>
      </c>
      <c r="AD150" s="276" t="e">
        <f>IF(ISBLANK(#REF!)," ",IF(#REF!&lt;#REF!,#REF!,IF(#REF!&lt;#REF!,#REF!)))</f>
        <v>#REF!</v>
      </c>
      <c r="AE150" s="26" t="s">
        <v>13</v>
      </c>
      <c r="AF150" s="276" t="str">
        <f>IF(ISBLANK($AZ$137)," ",IF($AW$137&lt;$AZ$137,$O$137,IF($AZ$137&lt;$AW$137,$AF$137)))</f>
        <v>1. FC Mönchengladbach</v>
      </c>
      <c r="AG150" s="276" t="e">
        <f>IF(ISBLANK(#REF!)," ",IF(#REF!&lt;#REF!,#REF!,IF(#REF!&lt;#REF!,#REF!)))</f>
        <v>#REF!</v>
      </c>
      <c r="AH150" s="276" t="e">
        <f>IF(ISBLANK(#REF!)," ",IF(#REF!&lt;#REF!,#REF!,IF(#REF!&lt;#REF!,#REF!)))</f>
        <v>#REF!</v>
      </c>
      <c r="AI150" s="276" t="e">
        <f>IF(ISBLANK(#REF!)," ",IF(#REF!&lt;#REF!,#REF!,IF(#REF!&lt;#REF!,#REF!)))</f>
        <v>#REF!</v>
      </c>
      <c r="AJ150" s="276" t="e">
        <f>IF(ISBLANK(#REF!)," ",IF(#REF!&lt;#REF!,#REF!,IF(#REF!&lt;#REF!,#REF!)))</f>
        <v>#REF!</v>
      </c>
      <c r="AK150" s="276" t="e">
        <f>IF(ISBLANK(#REF!)," ",IF(#REF!&lt;#REF!,#REF!,IF(#REF!&lt;#REF!,#REF!)))</f>
        <v>#REF!</v>
      </c>
      <c r="AL150" s="276" t="e">
        <f>IF(ISBLANK(#REF!)," ",IF(#REF!&lt;#REF!,#REF!,IF(#REF!&lt;#REF!,#REF!)))</f>
        <v>#REF!</v>
      </c>
      <c r="AM150" s="276" t="e">
        <f>IF(ISBLANK(#REF!)," ",IF(#REF!&lt;#REF!,#REF!,IF(#REF!&lt;#REF!,#REF!)))</f>
        <v>#REF!</v>
      </c>
      <c r="AN150" s="276" t="e">
        <f>IF(ISBLANK(#REF!)," ",IF(#REF!&lt;#REF!,#REF!,IF(#REF!&lt;#REF!,#REF!)))</f>
        <v>#REF!</v>
      </c>
      <c r="AO150" s="276" t="e">
        <f>IF(ISBLANK(#REF!)," ",IF(#REF!&lt;#REF!,#REF!,IF(#REF!&lt;#REF!,#REF!)))</f>
        <v>#REF!</v>
      </c>
      <c r="AP150" s="276" t="e">
        <f>IF(ISBLANK(#REF!)," ",IF(#REF!&lt;#REF!,#REF!,IF(#REF!&lt;#REF!,#REF!)))</f>
        <v>#REF!</v>
      </c>
      <c r="AQ150" s="276" t="e">
        <f>IF(ISBLANK(#REF!)," ",IF(#REF!&lt;#REF!,#REF!,IF(#REF!&lt;#REF!,#REF!)))</f>
        <v>#REF!</v>
      </c>
      <c r="AR150" s="276" t="e">
        <f>IF(ISBLANK(#REF!)," ",IF(#REF!&lt;#REF!,#REF!,IF(#REF!&lt;#REF!,#REF!)))</f>
        <v>#REF!</v>
      </c>
      <c r="AS150" s="276" t="e">
        <f>IF(ISBLANK(#REF!)," ",IF(#REF!&lt;#REF!,#REF!,IF(#REF!&lt;#REF!,#REF!)))</f>
        <v>#REF!</v>
      </c>
      <c r="AT150" s="276" t="e">
        <f>IF(ISBLANK(#REF!)," ",IF(#REF!&lt;#REF!,#REF!,IF(#REF!&lt;#REF!,#REF!)))</f>
        <v>#REF!</v>
      </c>
      <c r="AU150" s="276" t="e">
        <f>IF(ISBLANK(#REF!)," ",IF(#REF!&lt;#REF!,#REF!,IF(#REF!&lt;#REF!,#REF!)))</f>
        <v>#REF!</v>
      </c>
      <c r="AV150" s="277" t="e">
        <f>IF(ISBLANK(#REF!)," ",IF(#REF!&lt;#REF!,#REF!,IF(#REF!&lt;#REF!,#REF!)))</f>
        <v>#REF!</v>
      </c>
      <c r="AW150" s="241">
        <v>0</v>
      </c>
      <c r="AX150" s="242"/>
      <c r="AY150" s="242" t="s">
        <v>14</v>
      </c>
      <c r="AZ150" s="242">
        <v>4</v>
      </c>
      <c r="BA150" s="245"/>
      <c r="BB150" s="273"/>
      <c r="BC150" s="224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3"/>
      <c r="CD150" s="73"/>
      <c r="CE150" s="73"/>
      <c r="CF150" s="73"/>
      <c r="CG150" s="73"/>
      <c r="CH150" s="72"/>
      <c r="CI150" s="72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4"/>
      <c r="CW150" s="74"/>
      <c r="CX150" s="74"/>
    </row>
    <row r="151" spans="2:102" ht="12" customHeight="1" thickBot="1">
      <c r="B151" s="225"/>
      <c r="C151" s="274"/>
      <c r="D151" s="225"/>
      <c r="E151" s="274"/>
      <c r="F151" s="274"/>
      <c r="G151" s="274"/>
      <c r="H151" s="274"/>
      <c r="I151" s="226"/>
      <c r="J151" s="236"/>
      <c r="K151" s="237"/>
      <c r="L151" s="237"/>
      <c r="M151" s="237"/>
      <c r="N151" s="238"/>
      <c r="O151" s="247" t="s">
        <v>46</v>
      </c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63"/>
      <c r="AF151" s="248" t="s">
        <v>47</v>
      </c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9"/>
      <c r="AW151" s="243"/>
      <c r="AX151" s="244"/>
      <c r="AY151" s="244"/>
      <c r="AZ151" s="244"/>
      <c r="BA151" s="246"/>
      <c r="BB151" s="274"/>
      <c r="BC151" s="226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3"/>
      <c r="CD151" s="73"/>
      <c r="CE151" s="73"/>
      <c r="CF151" s="73"/>
      <c r="CG151" s="73"/>
      <c r="CH151" s="72"/>
      <c r="CI151" s="72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4"/>
      <c r="CW151" s="74"/>
      <c r="CX151" s="74"/>
    </row>
    <row r="152" spans="65:102" ht="3.75" customHeight="1" thickBot="1"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3"/>
      <c r="CD152" s="73"/>
      <c r="CE152" s="73"/>
      <c r="CF152" s="73"/>
      <c r="CG152" s="73"/>
      <c r="CH152" s="72"/>
      <c r="CI152" s="72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4"/>
      <c r="CW152" s="74"/>
      <c r="CX152" s="74"/>
    </row>
    <row r="153" spans="2:102" ht="19.5" customHeight="1" thickBot="1">
      <c r="B153" s="278" t="s">
        <v>9</v>
      </c>
      <c r="C153" s="279"/>
      <c r="D153" s="280"/>
      <c r="E153" s="281"/>
      <c r="F153" s="281"/>
      <c r="G153" s="281"/>
      <c r="H153" s="281"/>
      <c r="I153" s="282"/>
      <c r="J153" s="283" t="s">
        <v>10</v>
      </c>
      <c r="K153" s="284"/>
      <c r="L153" s="284"/>
      <c r="M153" s="284"/>
      <c r="N153" s="285"/>
      <c r="O153" s="283" t="s">
        <v>48</v>
      </c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5"/>
      <c r="AW153" s="283" t="s">
        <v>12</v>
      </c>
      <c r="AX153" s="284"/>
      <c r="AY153" s="284"/>
      <c r="AZ153" s="284"/>
      <c r="BA153" s="285"/>
      <c r="BB153" s="283"/>
      <c r="BC153" s="286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3"/>
      <c r="CD153" s="73"/>
      <c r="CE153" s="73"/>
      <c r="CF153" s="73"/>
      <c r="CG153" s="73"/>
      <c r="CH153" s="72"/>
      <c r="CI153" s="72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4"/>
      <c r="CW153" s="74"/>
      <c r="CX153" s="74"/>
    </row>
    <row r="154" spans="2:102" ht="18" customHeight="1">
      <c r="B154" s="223">
        <v>3</v>
      </c>
      <c r="C154" s="273"/>
      <c r="D154" s="223"/>
      <c r="E154" s="273"/>
      <c r="F154" s="273"/>
      <c r="G154" s="273"/>
      <c r="H154" s="273"/>
      <c r="I154" s="224"/>
      <c r="J154" s="233">
        <f>J150</f>
        <v>0.625</v>
      </c>
      <c r="K154" s="234"/>
      <c r="L154" s="234"/>
      <c r="M154" s="234"/>
      <c r="N154" s="235"/>
      <c r="O154" s="275" t="str">
        <f>IF(ISBLANK($AZ$133)," ",IF($AW$133&gt;$AZ$133,$O$133,IF($AZ$133&gt;$AW$133,$AF$133)))</f>
        <v>Jugendfussballakamedie Düsseldorf</v>
      </c>
      <c r="P154" s="276" t="e">
        <f>IF(ISBLANK(#REF!)," ",IF(#REF!&lt;#REF!,#REF!,IF(#REF!&lt;#REF!,#REF!)))</f>
        <v>#REF!</v>
      </c>
      <c r="Q154" s="276" t="e">
        <f>IF(ISBLANK(#REF!)," ",IF(#REF!&lt;#REF!,#REF!,IF(#REF!&lt;#REF!,#REF!)))</f>
        <v>#REF!</v>
      </c>
      <c r="R154" s="276" t="e">
        <f>IF(ISBLANK(#REF!)," ",IF(#REF!&lt;#REF!,#REF!,IF(#REF!&lt;#REF!,#REF!)))</f>
        <v>#REF!</v>
      </c>
      <c r="S154" s="276" t="e">
        <f>IF(ISBLANK(#REF!)," ",IF(#REF!&lt;#REF!,#REF!,IF(#REF!&lt;#REF!,#REF!)))</f>
        <v>#REF!</v>
      </c>
      <c r="T154" s="276" t="e">
        <f>IF(ISBLANK(#REF!)," ",IF(#REF!&lt;#REF!,#REF!,IF(#REF!&lt;#REF!,#REF!)))</f>
        <v>#REF!</v>
      </c>
      <c r="U154" s="276" t="e">
        <f>IF(ISBLANK(#REF!)," ",IF(#REF!&lt;#REF!,#REF!,IF(#REF!&lt;#REF!,#REF!)))</f>
        <v>#REF!</v>
      </c>
      <c r="V154" s="276" t="e">
        <f>IF(ISBLANK(#REF!)," ",IF(#REF!&lt;#REF!,#REF!,IF(#REF!&lt;#REF!,#REF!)))</f>
        <v>#REF!</v>
      </c>
      <c r="W154" s="276" t="e">
        <f>IF(ISBLANK(#REF!)," ",IF(#REF!&lt;#REF!,#REF!,IF(#REF!&lt;#REF!,#REF!)))</f>
        <v>#REF!</v>
      </c>
      <c r="X154" s="276" t="e">
        <f>IF(ISBLANK(#REF!)," ",IF(#REF!&lt;#REF!,#REF!,IF(#REF!&lt;#REF!,#REF!)))</f>
        <v>#REF!</v>
      </c>
      <c r="Y154" s="276" t="e">
        <f>IF(ISBLANK(#REF!)," ",IF(#REF!&lt;#REF!,#REF!,IF(#REF!&lt;#REF!,#REF!)))</f>
        <v>#REF!</v>
      </c>
      <c r="Z154" s="276" t="e">
        <f>IF(ISBLANK(#REF!)," ",IF(#REF!&lt;#REF!,#REF!,IF(#REF!&lt;#REF!,#REF!)))</f>
        <v>#REF!</v>
      </c>
      <c r="AA154" s="276" t="e">
        <f>IF(ISBLANK(#REF!)," ",IF(#REF!&lt;#REF!,#REF!,IF(#REF!&lt;#REF!,#REF!)))</f>
        <v>#REF!</v>
      </c>
      <c r="AB154" s="276" t="e">
        <f>IF(ISBLANK(#REF!)," ",IF(#REF!&lt;#REF!,#REF!,IF(#REF!&lt;#REF!,#REF!)))</f>
        <v>#REF!</v>
      </c>
      <c r="AC154" s="276" t="e">
        <f>IF(ISBLANK(#REF!)," ",IF(#REF!&lt;#REF!,#REF!,IF(#REF!&lt;#REF!,#REF!)))</f>
        <v>#REF!</v>
      </c>
      <c r="AD154" s="276" t="e">
        <f>IF(ISBLANK(#REF!)," ",IF(#REF!&lt;#REF!,#REF!,IF(#REF!&lt;#REF!,#REF!)))</f>
        <v>#REF!</v>
      </c>
      <c r="AE154" s="26" t="s">
        <v>13</v>
      </c>
      <c r="AF154" s="276" t="str">
        <f>IF(ISBLANK($AZ$137)," ",IF($AW$137&gt;$AZ$137,$O$137,IF($AZ$137&gt;$AW$137,$AF$137)))</f>
        <v>DJK/VfL Giesenkirchen</v>
      </c>
      <c r="AG154" s="276" t="e">
        <f>IF(ISBLANK(#REF!)," ",IF(#REF!&lt;#REF!,#REF!,IF(#REF!&lt;#REF!,#REF!)))</f>
        <v>#REF!</v>
      </c>
      <c r="AH154" s="276" t="e">
        <f>IF(ISBLANK(#REF!)," ",IF(#REF!&lt;#REF!,#REF!,IF(#REF!&lt;#REF!,#REF!)))</f>
        <v>#REF!</v>
      </c>
      <c r="AI154" s="276" t="e">
        <f>IF(ISBLANK(#REF!)," ",IF(#REF!&lt;#REF!,#REF!,IF(#REF!&lt;#REF!,#REF!)))</f>
        <v>#REF!</v>
      </c>
      <c r="AJ154" s="276" t="e">
        <f>IF(ISBLANK(#REF!)," ",IF(#REF!&lt;#REF!,#REF!,IF(#REF!&lt;#REF!,#REF!)))</f>
        <v>#REF!</v>
      </c>
      <c r="AK154" s="276" t="e">
        <f>IF(ISBLANK(#REF!)," ",IF(#REF!&lt;#REF!,#REF!,IF(#REF!&lt;#REF!,#REF!)))</f>
        <v>#REF!</v>
      </c>
      <c r="AL154" s="276" t="e">
        <f>IF(ISBLANK(#REF!)," ",IF(#REF!&lt;#REF!,#REF!,IF(#REF!&lt;#REF!,#REF!)))</f>
        <v>#REF!</v>
      </c>
      <c r="AM154" s="276" t="e">
        <f>IF(ISBLANK(#REF!)," ",IF(#REF!&lt;#REF!,#REF!,IF(#REF!&lt;#REF!,#REF!)))</f>
        <v>#REF!</v>
      </c>
      <c r="AN154" s="276" t="e">
        <f>IF(ISBLANK(#REF!)," ",IF(#REF!&lt;#REF!,#REF!,IF(#REF!&lt;#REF!,#REF!)))</f>
        <v>#REF!</v>
      </c>
      <c r="AO154" s="276" t="e">
        <f>IF(ISBLANK(#REF!)," ",IF(#REF!&lt;#REF!,#REF!,IF(#REF!&lt;#REF!,#REF!)))</f>
        <v>#REF!</v>
      </c>
      <c r="AP154" s="276" t="e">
        <f>IF(ISBLANK(#REF!)," ",IF(#REF!&lt;#REF!,#REF!,IF(#REF!&lt;#REF!,#REF!)))</f>
        <v>#REF!</v>
      </c>
      <c r="AQ154" s="276" t="e">
        <f>IF(ISBLANK(#REF!)," ",IF(#REF!&lt;#REF!,#REF!,IF(#REF!&lt;#REF!,#REF!)))</f>
        <v>#REF!</v>
      </c>
      <c r="AR154" s="276" t="e">
        <f>IF(ISBLANK(#REF!)," ",IF(#REF!&lt;#REF!,#REF!,IF(#REF!&lt;#REF!,#REF!)))</f>
        <v>#REF!</v>
      </c>
      <c r="AS154" s="276" t="e">
        <f>IF(ISBLANK(#REF!)," ",IF(#REF!&lt;#REF!,#REF!,IF(#REF!&lt;#REF!,#REF!)))</f>
        <v>#REF!</v>
      </c>
      <c r="AT154" s="276" t="e">
        <f>IF(ISBLANK(#REF!)," ",IF(#REF!&lt;#REF!,#REF!,IF(#REF!&lt;#REF!,#REF!)))</f>
        <v>#REF!</v>
      </c>
      <c r="AU154" s="276" t="e">
        <f>IF(ISBLANK(#REF!)," ",IF(#REF!&lt;#REF!,#REF!,IF(#REF!&lt;#REF!,#REF!)))</f>
        <v>#REF!</v>
      </c>
      <c r="AV154" s="277" t="e">
        <f>IF(ISBLANK(#REF!)," ",IF(#REF!&lt;#REF!,#REF!,IF(#REF!&lt;#REF!,#REF!)))</f>
        <v>#REF!</v>
      </c>
      <c r="AW154" s="241">
        <v>1</v>
      </c>
      <c r="AX154" s="242"/>
      <c r="AY154" s="242" t="s">
        <v>14</v>
      </c>
      <c r="AZ154" s="242">
        <v>2</v>
      </c>
      <c r="BA154" s="245"/>
      <c r="BB154" s="273"/>
      <c r="BC154" s="224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3"/>
      <c r="CD154" s="73"/>
      <c r="CE154" s="73"/>
      <c r="CF154" s="73"/>
      <c r="CG154" s="73"/>
      <c r="CH154" s="72"/>
      <c r="CI154" s="72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4"/>
      <c r="CW154" s="74"/>
      <c r="CX154" s="74"/>
    </row>
    <row r="155" spans="2:102" ht="12" customHeight="1" thickBot="1">
      <c r="B155" s="225"/>
      <c r="C155" s="274"/>
      <c r="D155" s="225"/>
      <c r="E155" s="274"/>
      <c r="F155" s="274"/>
      <c r="G155" s="274"/>
      <c r="H155" s="274"/>
      <c r="I155" s="226"/>
      <c r="J155" s="236"/>
      <c r="K155" s="237"/>
      <c r="L155" s="237"/>
      <c r="M155" s="237"/>
      <c r="N155" s="238"/>
      <c r="O155" s="247" t="s">
        <v>49</v>
      </c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63"/>
      <c r="AF155" s="248" t="s">
        <v>50</v>
      </c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9"/>
      <c r="AW155" s="243"/>
      <c r="AX155" s="244"/>
      <c r="AY155" s="244"/>
      <c r="AZ155" s="244"/>
      <c r="BA155" s="246"/>
      <c r="BB155" s="274"/>
      <c r="BC155" s="226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3"/>
      <c r="CD155" s="73"/>
      <c r="CE155" s="73"/>
      <c r="CF155" s="73"/>
      <c r="CG155" s="73"/>
      <c r="CH155" s="72"/>
      <c r="CI155" s="72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4"/>
      <c r="CW155" s="74"/>
      <c r="CX155" s="74"/>
    </row>
    <row r="156" spans="65:102" ht="12" customHeight="1" thickBot="1"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3"/>
      <c r="CD156" s="73"/>
      <c r="CE156" s="73"/>
      <c r="CF156" s="73"/>
      <c r="CG156" s="73"/>
      <c r="CH156" s="72"/>
      <c r="CI156" s="72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4"/>
      <c r="CW156" s="74"/>
      <c r="CX156" s="74"/>
    </row>
    <row r="157" spans="2:102" ht="19.5" customHeight="1" thickBot="1">
      <c r="B157" s="287" t="s">
        <v>9</v>
      </c>
      <c r="C157" s="288"/>
      <c r="D157" s="289"/>
      <c r="E157" s="290"/>
      <c r="F157" s="290"/>
      <c r="G157" s="290"/>
      <c r="H157" s="290"/>
      <c r="I157" s="291"/>
      <c r="J157" s="292" t="s">
        <v>10</v>
      </c>
      <c r="K157" s="293"/>
      <c r="L157" s="293"/>
      <c r="M157" s="293"/>
      <c r="N157" s="294"/>
      <c r="O157" s="292" t="s">
        <v>51</v>
      </c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  <c r="AA157" s="293"/>
      <c r="AB157" s="293"/>
      <c r="AC157" s="293"/>
      <c r="AD157" s="293"/>
      <c r="AE157" s="293"/>
      <c r="AF157" s="293"/>
      <c r="AG157" s="293"/>
      <c r="AH157" s="293"/>
      <c r="AI157" s="293"/>
      <c r="AJ157" s="293"/>
      <c r="AK157" s="293"/>
      <c r="AL157" s="293"/>
      <c r="AM157" s="293"/>
      <c r="AN157" s="293"/>
      <c r="AO157" s="293"/>
      <c r="AP157" s="293"/>
      <c r="AQ157" s="293"/>
      <c r="AR157" s="293"/>
      <c r="AS157" s="293"/>
      <c r="AT157" s="293"/>
      <c r="AU157" s="293"/>
      <c r="AV157" s="294"/>
      <c r="AW157" s="292" t="s">
        <v>12</v>
      </c>
      <c r="AX157" s="293"/>
      <c r="AY157" s="293"/>
      <c r="AZ157" s="293"/>
      <c r="BA157" s="294"/>
      <c r="BB157" s="292"/>
      <c r="BC157" s="295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81"/>
      <c r="CC157" s="73"/>
      <c r="CD157" s="73"/>
      <c r="CE157" s="73"/>
      <c r="CF157" s="73"/>
      <c r="CG157" s="73"/>
      <c r="CH157" s="72"/>
      <c r="CI157" s="81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4"/>
      <c r="CW157" s="74"/>
      <c r="CX157" s="74"/>
    </row>
    <row r="158" spans="2:102" ht="18" customHeight="1">
      <c r="B158" s="223">
        <v>2</v>
      </c>
      <c r="C158" s="273"/>
      <c r="D158" s="223"/>
      <c r="E158" s="273"/>
      <c r="F158" s="273"/>
      <c r="G158" s="273"/>
      <c r="H158" s="273"/>
      <c r="I158" s="224"/>
      <c r="J158" s="233">
        <v>0.625</v>
      </c>
      <c r="K158" s="234"/>
      <c r="L158" s="234"/>
      <c r="M158" s="234"/>
      <c r="N158" s="235"/>
      <c r="O158" s="275" t="str">
        <f>IF(ISBLANK($AZ$125)," ",IF($AW$125&lt;$AZ$125,$O$125,IF($AZ$125&lt;$AW$125,$AF$125)))</f>
        <v>SG Kaarst</v>
      </c>
      <c r="P158" s="276" t="e">
        <f>IF(ISBLANK(#REF!)," ",IF(#REF!&lt;#REF!,#REF!,IF(#REF!&lt;#REF!,#REF!)))</f>
        <v>#REF!</v>
      </c>
      <c r="Q158" s="276" t="e">
        <f>IF(ISBLANK(#REF!)," ",IF(#REF!&lt;#REF!,#REF!,IF(#REF!&lt;#REF!,#REF!)))</f>
        <v>#REF!</v>
      </c>
      <c r="R158" s="276" t="e">
        <f>IF(ISBLANK(#REF!)," ",IF(#REF!&lt;#REF!,#REF!,IF(#REF!&lt;#REF!,#REF!)))</f>
        <v>#REF!</v>
      </c>
      <c r="S158" s="276" t="e">
        <f>IF(ISBLANK(#REF!)," ",IF(#REF!&lt;#REF!,#REF!,IF(#REF!&lt;#REF!,#REF!)))</f>
        <v>#REF!</v>
      </c>
      <c r="T158" s="276" t="e">
        <f>IF(ISBLANK(#REF!)," ",IF(#REF!&lt;#REF!,#REF!,IF(#REF!&lt;#REF!,#REF!)))</f>
        <v>#REF!</v>
      </c>
      <c r="U158" s="276" t="e">
        <f>IF(ISBLANK(#REF!)," ",IF(#REF!&lt;#REF!,#REF!,IF(#REF!&lt;#REF!,#REF!)))</f>
        <v>#REF!</v>
      </c>
      <c r="V158" s="276" t="e">
        <f>IF(ISBLANK(#REF!)," ",IF(#REF!&lt;#REF!,#REF!,IF(#REF!&lt;#REF!,#REF!)))</f>
        <v>#REF!</v>
      </c>
      <c r="W158" s="276" t="e">
        <f>IF(ISBLANK(#REF!)," ",IF(#REF!&lt;#REF!,#REF!,IF(#REF!&lt;#REF!,#REF!)))</f>
        <v>#REF!</v>
      </c>
      <c r="X158" s="276" t="e">
        <f>IF(ISBLANK(#REF!)," ",IF(#REF!&lt;#REF!,#REF!,IF(#REF!&lt;#REF!,#REF!)))</f>
        <v>#REF!</v>
      </c>
      <c r="Y158" s="276" t="e">
        <f>IF(ISBLANK(#REF!)," ",IF(#REF!&lt;#REF!,#REF!,IF(#REF!&lt;#REF!,#REF!)))</f>
        <v>#REF!</v>
      </c>
      <c r="Z158" s="276" t="e">
        <f>IF(ISBLANK(#REF!)," ",IF(#REF!&lt;#REF!,#REF!,IF(#REF!&lt;#REF!,#REF!)))</f>
        <v>#REF!</v>
      </c>
      <c r="AA158" s="276" t="e">
        <f>IF(ISBLANK(#REF!)," ",IF(#REF!&lt;#REF!,#REF!,IF(#REF!&lt;#REF!,#REF!)))</f>
        <v>#REF!</v>
      </c>
      <c r="AB158" s="276" t="e">
        <f>IF(ISBLANK(#REF!)," ",IF(#REF!&lt;#REF!,#REF!,IF(#REF!&lt;#REF!,#REF!)))</f>
        <v>#REF!</v>
      </c>
      <c r="AC158" s="276" t="e">
        <f>IF(ISBLANK(#REF!)," ",IF(#REF!&lt;#REF!,#REF!,IF(#REF!&lt;#REF!,#REF!)))</f>
        <v>#REF!</v>
      </c>
      <c r="AD158" s="276" t="e">
        <f>IF(ISBLANK(#REF!)," ",IF(#REF!&lt;#REF!,#REF!,IF(#REF!&lt;#REF!,#REF!)))</f>
        <v>#REF!</v>
      </c>
      <c r="AE158" s="26" t="s">
        <v>13</v>
      </c>
      <c r="AF158" s="276" t="str">
        <f>IF(ISBLANK($AZ$129)," ",IF($AW$129&lt;$AZ$129,$O$129,IF($AZ$129&lt;$AW$129,$AF$129)))</f>
        <v>VfL Bochum</v>
      </c>
      <c r="AG158" s="276" t="e">
        <f>IF(ISBLANK(#REF!)," ",IF(#REF!&lt;#REF!,#REF!,IF(#REF!&lt;#REF!,#REF!)))</f>
        <v>#REF!</v>
      </c>
      <c r="AH158" s="276" t="e">
        <f>IF(ISBLANK(#REF!)," ",IF(#REF!&lt;#REF!,#REF!,IF(#REF!&lt;#REF!,#REF!)))</f>
        <v>#REF!</v>
      </c>
      <c r="AI158" s="276" t="e">
        <f>IF(ISBLANK(#REF!)," ",IF(#REF!&lt;#REF!,#REF!,IF(#REF!&lt;#REF!,#REF!)))</f>
        <v>#REF!</v>
      </c>
      <c r="AJ158" s="276" t="e">
        <f>IF(ISBLANK(#REF!)," ",IF(#REF!&lt;#REF!,#REF!,IF(#REF!&lt;#REF!,#REF!)))</f>
        <v>#REF!</v>
      </c>
      <c r="AK158" s="276" t="e">
        <f>IF(ISBLANK(#REF!)," ",IF(#REF!&lt;#REF!,#REF!,IF(#REF!&lt;#REF!,#REF!)))</f>
        <v>#REF!</v>
      </c>
      <c r="AL158" s="276" t="e">
        <f>IF(ISBLANK(#REF!)," ",IF(#REF!&lt;#REF!,#REF!,IF(#REF!&lt;#REF!,#REF!)))</f>
        <v>#REF!</v>
      </c>
      <c r="AM158" s="276" t="e">
        <f>IF(ISBLANK(#REF!)," ",IF(#REF!&lt;#REF!,#REF!,IF(#REF!&lt;#REF!,#REF!)))</f>
        <v>#REF!</v>
      </c>
      <c r="AN158" s="276" t="e">
        <f>IF(ISBLANK(#REF!)," ",IF(#REF!&lt;#REF!,#REF!,IF(#REF!&lt;#REF!,#REF!)))</f>
        <v>#REF!</v>
      </c>
      <c r="AO158" s="276" t="e">
        <f>IF(ISBLANK(#REF!)," ",IF(#REF!&lt;#REF!,#REF!,IF(#REF!&lt;#REF!,#REF!)))</f>
        <v>#REF!</v>
      </c>
      <c r="AP158" s="276" t="e">
        <f>IF(ISBLANK(#REF!)," ",IF(#REF!&lt;#REF!,#REF!,IF(#REF!&lt;#REF!,#REF!)))</f>
        <v>#REF!</v>
      </c>
      <c r="AQ158" s="276" t="e">
        <f>IF(ISBLANK(#REF!)," ",IF(#REF!&lt;#REF!,#REF!,IF(#REF!&lt;#REF!,#REF!)))</f>
        <v>#REF!</v>
      </c>
      <c r="AR158" s="276" t="e">
        <f>IF(ISBLANK(#REF!)," ",IF(#REF!&lt;#REF!,#REF!,IF(#REF!&lt;#REF!,#REF!)))</f>
        <v>#REF!</v>
      </c>
      <c r="AS158" s="276" t="e">
        <f>IF(ISBLANK(#REF!)," ",IF(#REF!&lt;#REF!,#REF!,IF(#REF!&lt;#REF!,#REF!)))</f>
        <v>#REF!</v>
      </c>
      <c r="AT158" s="276" t="e">
        <f>IF(ISBLANK(#REF!)," ",IF(#REF!&lt;#REF!,#REF!,IF(#REF!&lt;#REF!,#REF!)))</f>
        <v>#REF!</v>
      </c>
      <c r="AU158" s="276" t="e">
        <f>IF(ISBLANK(#REF!)," ",IF(#REF!&lt;#REF!,#REF!,IF(#REF!&lt;#REF!,#REF!)))</f>
        <v>#REF!</v>
      </c>
      <c r="AV158" s="277" t="e">
        <f>IF(ISBLANK(#REF!)," ",IF(#REF!&lt;#REF!,#REF!,IF(#REF!&lt;#REF!,#REF!)))</f>
        <v>#REF!</v>
      </c>
      <c r="AW158" s="241">
        <v>1</v>
      </c>
      <c r="AX158" s="242"/>
      <c r="AY158" s="242" t="s">
        <v>14</v>
      </c>
      <c r="AZ158" s="242">
        <v>5</v>
      </c>
      <c r="BA158" s="245"/>
      <c r="BB158" s="273"/>
      <c r="BC158" s="224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81"/>
      <c r="CC158" s="73"/>
      <c r="CD158" s="73"/>
      <c r="CE158" s="73"/>
      <c r="CF158" s="73"/>
      <c r="CG158" s="73"/>
      <c r="CH158" s="72"/>
      <c r="CI158" s="81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4"/>
      <c r="CW158" s="74"/>
      <c r="CX158" s="74"/>
    </row>
    <row r="159" spans="2:102" ht="12" customHeight="1" thickBot="1">
      <c r="B159" s="225"/>
      <c r="C159" s="274"/>
      <c r="D159" s="225"/>
      <c r="E159" s="274"/>
      <c r="F159" s="274"/>
      <c r="G159" s="274"/>
      <c r="H159" s="274"/>
      <c r="I159" s="226"/>
      <c r="J159" s="236"/>
      <c r="K159" s="237"/>
      <c r="L159" s="237"/>
      <c r="M159" s="237"/>
      <c r="N159" s="238"/>
      <c r="O159" s="247" t="s">
        <v>52</v>
      </c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63"/>
      <c r="AF159" s="248" t="s">
        <v>53</v>
      </c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9"/>
      <c r="AW159" s="243"/>
      <c r="AX159" s="244"/>
      <c r="AY159" s="244"/>
      <c r="AZ159" s="244"/>
      <c r="BA159" s="246"/>
      <c r="BB159" s="274"/>
      <c r="BC159" s="226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3"/>
      <c r="CD159" s="73"/>
      <c r="CE159" s="73"/>
      <c r="CF159" s="73"/>
      <c r="CG159" s="73"/>
      <c r="CH159" s="72"/>
      <c r="CI159" s="72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4"/>
      <c r="CW159" s="74"/>
      <c r="CX159" s="74"/>
    </row>
    <row r="160" spans="65:102" ht="3.75" customHeight="1" thickBot="1"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3"/>
      <c r="CD160" s="73"/>
      <c r="CE160" s="73"/>
      <c r="CF160" s="73"/>
      <c r="CG160" s="73"/>
      <c r="CH160" s="72"/>
      <c r="CI160" s="72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4"/>
      <c r="CW160" s="74"/>
      <c r="CX160" s="74"/>
    </row>
    <row r="161" spans="2:102" ht="19.5" customHeight="1" thickBot="1">
      <c r="B161" s="287" t="s">
        <v>9</v>
      </c>
      <c r="C161" s="288"/>
      <c r="D161" s="289"/>
      <c r="E161" s="290"/>
      <c r="F161" s="290"/>
      <c r="G161" s="290"/>
      <c r="H161" s="290"/>
      <c r="I161" s="291"/>
      <c r="J161" s="292" t="s">
        <v>10</v>
      </c>
      <c r="K161" s="293"/>
      <c r="L161" s="293"/>
      <c r="M161" s="293"/>
      <c r="N161" s="294"/>
      <c r="O161" s="292" t="s">
        <v>69</v>
      </c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4"/>
      <c r="AW161" s="292" t="s">
        <v>12</v>
      </c>
      <c r="AX161" s="293"/>
      <c r="AY161" s="293"/>
      <c r="AZ161" s="293"/>
      <c r="BA161" s="294"/>
      <c r="BB161" s="292"/>
      <c r="BC161" s="295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3"/>
      <c r="CD161" s="73"/>
      <c r="CE161" s="73"/>
      <c r="CF161" s="73"/>
      <c r="CG161" s="73"/>
      <c r="CH161" s="72"/>
      <c r="CI161" s="72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4"/>
      <c r="CW161" s="74"/>
      <c r="CX161" s="74"/>
    </row>
    <row r="162" spans="2:102" ht="18" customHeight="1">
      <c r="B162" s="223">
        <v>1</v>
      </c>
      <c r="C162" s="273"/>
      <c r="D162" s="223"/>
      <c r="E162" s="273"/>
      <c r="F162" s="273"/>
      <c r="G162" s="273"/>
      <c r="H162" s="273"/>
      <c r="I162" s="224"/>
      <c r="J162" s="233">
        <v>0.638888888888889</v>
      </c>
      <c r="K162" s="234"/>
      <c r="L162" s="234"/>
      <c r="M162" s="234"/>
      <c r="N162" s="235"/>
      <c r="O162" s="275" t="str">
        <f>IF(ISBLANK($AZ$125)," ",IF($AW$125&gt;$AZ$125,$O$125,IF($AZ$125&gt;$AW$125,$AF$125)))</f>
        <v>FC Skanderborg (DK)</v>
      </c>
      <c r="P162" s="276" t="e">
        <f>IF(ISBLANK(#REF!)," ",IF(#REF!&lt;#REF!,#REF!,IF(#REF!&lt;#REF!,#REF!)))</f>
        <v>#REF!</v>
      </c>
      <c r="Q162" s="276" t="e">
        <f>IF(ISBLANK(#REF!)," ",IF(#REF!&lt;#REF!,#REF!,IF(#REF!&lt;#REF!,#REF!)))</f>
        <v>#REF!</v>
      </c>
      <c r="R162" s="276" t="e">
        <f>IF(ISBLANK(#REF!)," ",IF(#REF!&lt;#REF!,#REF!,IF(#REF!&lt;#REF!,#REF!)))</f>
        <v>#REF!</v>
      </c>
      <c r="S162" s="276" t="e">
        <f>IF(ISBLANK(#REF!)," ",IF(#REF!&lt;#REF!,#REF!,IF(#REF!&lt;#REF!,#REF!)))</f>
        <v>#REF!</v>
      </c>
      <c r="T162" s="276" t="e">
        <f>IF(ISBLANK(#REF!)," ",IF(#REF!&lt;#REF!,#REF!,IF(#REF!&lt;#REF!,#REF!)))</f>
        <v>#REF!</v>
      </c>
      <c r="U162" s="276" t="e">
        <f>IF(ISBLANK(#REF!)," ",IF(#REF!&lt;#REF!,#REF!,IF(#REF!&lt;#REF!,#REF!)))</f>
        <v>#REF!</v>
      </c>
      <c r="V162" s="276" t="e">
        <f>IF(ISBLANK(#REF!)," ",IF(#REF!&lt;#REF!,#REF!,IF(#REF!&lt;#REF!,#REF!)))</f>
        <v>#REF!</v>
      </c>
      <c r="W162" s="276" t="e">
        <f>IF(ISBLANK(#REF!)," ",IF(#REF!&lt;#REF!,#REF!,IF(#REF!&lt;#REF!,#REF!)))</f>
        <v>#REF!</v>
      </c>
      <c r="X162" s="276" t="e">
        <f>IF(ISBLANK(#REF!)," ",IF(#REF!&lt;#REF!,#REF!,IF(#REF!&lt;#REF!,#REF!)))</f>
        <v>#REF!</v>
      </c>
      <c r="Y162" s="276" t="e">
        <f>IF(ISBLANK(#REF!)," ",IF(#REF!&lt;#REF!,#REF!,IF(#REF!&lt;#REF!,#REF!)))</f>
        <v>#REF!</v>
      </c>
      <c r="Z162" s="276" t="e">
        <f>IF(ISBLANK(#REF!)," ",IF(#REF!&lt;#REF!,#REF!,IF(#REF!&lt;#REF!,#REF!)))</f>
        <v>#REF!</v>
      </c>
      <c r="AA162" s="276" t="e">
        <f>IF(ISBLANK(#REF!)," ",IF(#REF!&lt;#REF!,#REF!,IF(#REF!&lt;#REF!,#REF!)))</f>
        <v>#REF!</v>
      </c>
      <c r="AB162" s="276" t="e">
        <f>IF(ISBLANK(#REF!)," ",IF(#REF!&lt;#REF!,#REF!,IF(#REF!&lt;#REF!,#REF!)))</f>
        <v>#REF!</v>
      </c>
      <c r="AC162" s="276" t="e">
        <f>IF(ISBLANK(#REF!)," ",IF(#REF!&lt;#REF!,#REF!,IF(#REF!&lt;#REF!,#REF!)))</f>
        <v>#REF!</v>
      </c>
      <c r="AD162" s="276" t="e">
        <f>IF(ISBLANK(#REF!)," ",IF(#REF!&lt;#REF!,#REF!,IF(#REF!&lt;#REF!,#REF!)))</f>
        <v>#REF!</v>
      </c>
      <c r="AE162" s="26" t="s">
        <v>13</v>
      </c>
      <c r="AF162" s="276" t="str">
        <f>IF(ISBLANK($AZ$129)," ",IF($AW$129&gt;$AZ$129,$O$129,IF($AZ$129&gt;$AW$129,$AF$129)))</f>
        <v>MSK Zilina (SK)</v>
      </c>
      <c r="AG162" s="276" t="e">
        <f>IF(ISBLANK(#REF!)," ",IF(#REF!&lt;#REF!,#REF!,IF(#REF!&lt;#REF!,#REF!)))</f>
        <v>#REF!</v>
      </c>
      <c r="AH162" s="276" t="e">
        <f>IF(ISBLANK(#REF!)," ",IF(#REF!&lt;#REF!,#REF!,IF(#REF!&lt;#REF!,#REF!)))</f>
        <v>#REF!</v>
      </c>
      <c r="AI162" s="276" t="e">
        <f>IF(ISBLANK(#REF!)," ",IF(#REF!&lt;#REF!,#REF!,IF(#REF!&lt;#REF!,#REF!)))</f>
        <v>#REF!</v>
      </c>
      <c r="AJ162" s="276" t="e">
        <f>IF(ISBLANK(#REF!)," ",IF(#REF!&lt;#REF!,#REF!,IF(#REF!&lt;#REF!,#REF!)))</f>
        <v>#REF!</v>
      </c>
      <c r="AK162" s="276" t="e">
        <f>IF(ISBLANK(#REF!)," ",IF(#REF!&lt;#REF!,#REF!,IF(#REF!&lt;#REF!,#REF!)))</f>
        <v>#REF!</v>
      </c>
      <c r="AL162" s="276" t="e">
        <f>IF(ISBLANK(#REF!)," ",IF(#REF!&lt;#REF!,#REF!,IF(#REF!&lt;#REF!,#REF!)))</f>
        <v>#REF!</v>
      </c>
      <c r="AM162" s="276" t="e">
        <f>IF(ISBLANK(#REF!)," ",IF(#REF!&lt;#REF!,#REF!,IF(#REF!&lt;#REF!,#REF!)))</f>
        <v>#REF!</v>
      </c>
      <c r="AN162" s="276" t="e">
        <f>IF(ISBLANK(#REF!)," ",IF(#REF!&lt;#REF!,#REF!,IF(#REF!&lt;#REF!,#REF!)))</f>
        <v>#REF!</v>
      </c>
      <c r="AO162" s="276" t="e">
        <f>IF(ISBLANK(#REF!)," ",IF(#REF!&lt;#REF!,#REF!,IF(#REF!&lt;#REF!,#REF!)))</f>
        <v>#REF!</v>
      </c>
      <c r="AP162" s="276" t="e">
        <f>IF(ISBLANK(#REF!)," ",IF(#REF!&lt;#REF!,#REF!,IF(#REF!&lt;#REF!,#REF!)))</f>
        <v>#REF!</v>
      </c>
      <c r="AQ162" s="276" t="e">
        <f>IF(ISBLANK(#REF!)," ",IF(#REF!&lt;#REF!,#REF!,IF(#REF!&lt;#REF!,#REF!)))</f>
        <v>#REF!</v>
      </c>
      <c r="AR162" s="276" t="e">
        <f>IF(ISBLANK(#REF!)," ",IF(#REF!&lt;#REF!,#REF!,IF(#REF!&lt;#REF!,#REF!)))</f>
        <v>#REF!</v>
      </c>
      <c r="AS162" s="276" t="e">
        <f>IF(ISBLANK(#REF!)," ",IF(#REF!&lt;#REF!,#REF!,IF(#REF!&lt;#REF!,#REF!)))</f>
        <v>#REF!</v>
      </c>
      <c r="AT162" s="276" t="e">
        <f>IF(ISBLANK(#REF!)," ",IF(#REF!&lt;#REF!,#REF!,IF(#REF!&lt;#REF!,#REF!)))</f>
        <v>#REF!</v>
      </c>
      <c r="AU162" s="276" t="e">
        <f>IF(ISBLANK(#REF!)," ",IF(#REF!&lt;#REF!,#REF!,IF(#REF!&lt;#REF!,#REF!)))</f>
        <v>#REF!</v>
      </c>
      <c r="AV162" s="277" t="e">
        <f>IF(ISBLANK(#REF!)," ",IF(#REF!&lt;#REF!,#REF!,IF(#REF!&lt;#REF!,#REF!)))</f>
        <v>#REF!</v>
      </c>
      <c r="AW162" s="241">
        <v>4</v>
      </c>
      <c r="AX162" s="242"/>
      <c r="AY162" s="242" t="s">
        <v>14</v>
      </c>
      <c r="AZ162" s="242">
        <v>5</v>
      </c>
      <c r="BA162" s="245"/>
      <c r="BB162" s="273" t="s">
        <v>103</v>
      </c>
      <c r="BC162" s="224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3"/>
      <c r="CD162" s="73"/>
      <c r="CE162" s="73"/>
      <c r="CF162" s="73"/>
      <c r="CG162" s="73"/>
      <c r="CH162" s="72"/>
      <c r="CI162" s="72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4"/>
      <c r="CW162" s="74"/>
      <c r="CX162" s="74"/>
    </row>
    <row r="163" spans="2:102" ht="12" customHeight="1" thickBot="1">
      <c r="B163" s="225"/>
      <c r="C163" s="274"/>
      <c r="D163" s="225"/>
      <c r="E163" s="274"/>
      <c r="F163" s="274"/>
      <c r="G163" s="274"/>
      <c r="H163" s="274"/>
      <c r="I163" s="226"/>
      <c r="J163" s="236"/>
      <c r="K163" s="237"/>
      <c r="L163" s="237"/>
      <c r="M163" s="237"/>
      <c r="N163" s="238"/>
      <c r="O163" s="247" t="s">
        <v>54</v>
      </c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  <c r="AC163" s="248"/>
      <c r="AD163" s="248"/>
      <c r="AE163" s="63"/>
      <c r="AF163" s="248" t="s">
        <v>55</v>
      </c>
      <c r="AG163" s="248"/>
      <c r="AH163" s="248"/>
      <c r="AI163" s="248"/>
      <c r="AJ163" s="248"/>
      <c r="AK163" s="248"/>
      <c r="AL163" s="248"/>
      <c r="AM163" s="248"/>
      <c r="AN163" s="248"/>
      <c r="AO163" s="248"/>
      <c r="AP163" s="248"/>
      <c r="AQ163" s="248"/>
      <c r="AR163" s="248"/>
      <c r="AS163" s="248"/>
      <c r="AT163" s="248"/>
      <c r="AU163" s="248"/>
      <c r="AV163" s="249"/>
      <c r="AW163" s="243"/>
      <c r="AX163" s="244"/>
      <c r="AY163" s="244"/>
      <c r="AZ163" s="244"/>
      <c r="BA163" s="246"/>
      <c r="BB163" s="274"/>
      <c r="BC163" s="226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3"/>
      <c r="CD163" s="73"/>
      <c r="CE163" s="73"/>
      <c r="CF163" s="73"/>
      <c r="CG163" s="73"/>
      <c r="CH163" s="72"/>
      <c r="CI163" s="72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4"/>
      <c r="CW163" s="74"/>
      <c r="CX163" s="74"/>
    </row>
    <row r="164" spans="65:102" ht="12.75"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3"/>
      <c r="CD164" s="73"/>
      <c r="CE164" s="73"/>
      <c r="CF164" s="73"/>
      <c r="CG164" s="73"/>
      <c r="CH164" s="72"/>
      <c r="CI164" s="72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4"/>
      <c r="CW164" s="74"/>
      <c r="CX164" s="74"/>
    </row>
  </sheetData>
  <sheetProtection/>
  <mergeCells count="830">
    <mergeCell ref="AZ162:BA163"/>
    <mergeCell ref="B162:C163"/>
    <mergeCell ref="D162:I163"/>
    <mergeCell ref="J162:N163"/>
    <mergeCell ref="O162:AD162"/>
    <mergeCell ref="BB162:BC163"/>
    <mergeCell ref="O163:AD163"/>
    <mergeCell ref="AF163:AV163"/>
    <mergeCell ref="AF162:AV162"/>
    <mergeCell ref="AW162:AX163"/>
    <mergeCell ref="AY162:AY163"/>
    <mergeCell ref="BB158:BC159"/>
    <mergeCell ref="O159:AD159"/>
    <mergeCell ref="AF159:AV159"/>
    <mergeCell ref="B161:C161"/>
    <mergeCell ref="D161:I161"/>
    <mergeCell ref="J161:N161"/>
    <mergeCell ref="O161:AV161"/>
    <mergeCell ref="AW161:BA161"/>
    <mergeCell ref="BB161:BC161"/>
    <mergeCell ref="AF158:AV158"/>
    <mergeCell ref="AW158:AX159"/>
    <mergeCell ref="AY158:AY159"/>
    <mergeCell ref="AZ158:BA159"/>
    <mergeCell ref="B158:C159"/>
    <mergeCell ref="D158:I159"/>
    <mergeCell ref="J158:N159"/>
    <mergeCell ref="O158:AD158"/>
    <mergeCell ref="B157:C157"/>
    <mergeCell ref="D157:I157"/>
    <mergeCell ref="J157:N157"/>
    <mergeCell ref="O157:AV157"/>
    <mergeCell ref="AW157:BA157"/>
    <mergeCell ref="BB157:BC157"/>
    <mergeCell ref="B154:C155"/>
    <mergeCell ref="D154:I155"/>
    <mergeCell ref="J154:N155"/>
    <mergeCell ref="O154:AD154"/>
    <mergeCell ref="BB154:BC155"/>
    <mergeCell ref="O155:AD155"/>
    <mergeCell ref="AF155:AV155"/>
    <mergeCell ref="AF154:AV154"/>
    <mergeCell ref="AW153:BA153"/>
    <mergeCell ref="BB153:BC153"/>
    <mergeCell ref="AF150:AV150"/>
    <mergeCell ref="AW154:AX155"/>
    <mergeCell ref="AY154:AY155"/>
    <mergeCell ref="AZ154:BA155"/>
    <mergeCell ref="O151:AD151"/>
    <mergeCell ref="AF151:AV151"/>
    <mergeCell ref="B153:C153"/>
    <mergeCell ref="D153:I153"/>
    <mergeCell ref="J153:N153"/>
    <mergeCell ref="O153:AV153"/>
    <mergeCell ref="BB149:BC149"/>
    <mergeCell ref="AF146:AV146"/>
    <mergeCell ref="AW150:AX151"/>
    <mergeCell ref="AY150:AY151"/>
    <mergeCell ref="AZ150:BA151"/>
    <mergeCell ref="B150:C151"/>
    <mergeCell ref="D150:I151"/>
    <mergeCell ref="J150:N151"/>
    <mergeCell ref="O150:AD150"/>
    <mergeCell ref="BB150:BC151"/>
    <mergeCell ref="AF147:AV147"/>
    <mergeCell ref="B149:C149"/>
    <mergeCell ref="D149:I149"/>
    <mergeCell ref="J149:N149"/>
    <mergeCell ref="O149:AV149"/>
    <mergeCell ref="AW149:BA149"/>
    <mergeCell ref="BB145:BC145"/>
    <mergeCell ref="AW146:AX147"/>
    <mergeCell ref="AY146:AY147"/>
    <mergeCell ref="AZ146:BA147"/>
    <mergeCell ref="B146:C147"/>
    <mergeCell ref="D146:I147"/>
    <mergeCell ref="J146:N147"/>
    <mergeCell ref="O146:AD146"/>
    <mergeCell ref="BB146:BC147"/>
    <mergeCell ref="O147:AD147"/>
    <mergeCell ref="AY142:AY143"/>
    <mergeCell ref="AZ142:BA143"/>
    <mergeCell ref="BB142:BC143"/>
    <mergeCell ref="O143:AD143"/>
    <mergeCell ref="AF143:AV143"/>
    <mergeCell ref="B145:C145"/>
    <mergeCell ref="D145:I145"/>
    <mergeCell ref="J145:N145"/>
    <mergeCell ref="O145:AV145"/>
    <mergeCell ref="AW145:BA145"/>
    <mergeCell ref="B142:C143"/>
    <mergeCell ref="D142:I143"/>
    <mergeCell ref="J142:N143"/>
    <mergeCell ref="O142:AD142"/>
    <mergeCell ref="AF142:AV142"/>
    <mergeCell ref="AW142:AX143"/>
    <mergeCell ref="B141:C141"/>
    <mergeCell ref="D141:I141"/>
    <mergeCell ref="J141:N141"/>
    <mergeCell ref="O141:AV141"/>
    <mergeCell ref="AW141:BA141"/>
    <mergeCell ref="BB141:BC141"/>
    <mergeCell ref="BB137:BC138"/>
    <mergeCell ref="O138:AD138"/>
    <mergeCell ref="AF138:AV138"/>
    <mergeCell ref="B140:BC140"/>
    <mergeCell ref="AF137:AV137"/>
    <mergeCell ref="AW137:AX138"/>
    <mergeCell ref="AY137:AY138"/>
    <mergeCell ref="AZ137:BA138"/>
    <mergeCell ref="B137:C138"/>
    <mergeCell ref="D137:I138"/>
    <mergeCell ref="J137:N138"/>
    <mergeCell ref="O137:AD137"/>
    <mergeCell ref="BB133:BC134"/>
    <mergeCell ref="O134:AD134"/>
    <mergeCell ref="AF134:AV134"/>
    <mergeCell ref="AW136:BA136"/>
    <mergeCell ref="BB136:BC136"/>
    <mergeCell ref="AF133:AV133"/>
    <mergeCell ref="AW133:AX134"/>
    <mergeCell ref="AY133:AY134"/>
    <mergeCell ref="AZ133:BA134"/>
    <mergeCell ref="B133:C134"/>
    <mergeCell ref="D133:I134"/>
    <mergeCell ref="J133:N134"/>
    <mergeCell ref="O133:AD133"/>
    <mergeCell ref="B136:C136"/>
    <mergeCell ref="D136:I136"/>
    <mergeCell ref="J136:N136"/>
    <mergeCell ref="O136:AV136"/>
    <mergeCell ref="BB129:BC130"/>
    <mergeCell ref="O130:AD130"/>
    <mergeCell ref="AF130:AV130"/>
    <mergeCell ref="B132:C132"/>
    <mergeCell ref="D132:I132"/>
    <mergeCell ref="J132:N132"/>
    <mergeCell ref="O132:AV132"/>
    <mergeCell ref="AW132:BA132"/>
    <mergeCell ref="BB132:BC132"/>
    <mergeCell ref="AF129:AV129"/>
    <mergeCell ref="AW129:AX130"/>
    <mergeCell ref="AY129:AY130"/>
    <mergeCell ref="AZ129:BA130"/>
    <mergeCell ref="B129:C130"/>
    <mergeCell ref="D129:I130"/>
    <mergeCell ref="J129:N130"/>
    <mergeCell ref="O129:AD129"/>
    <mergeCell ref="BB125:BC126"/>
    <mergeCell ref="O126:AD126"/>
    <mergeCell ref="AF126:AV126"/>
    <mergeCell ref="B128:C128"/>
    <mergeCell ref="D128:I128"/>
    <mergeCell ref="J128:N128"/>
    <mergeCell ref="O128:AV128"/>
    <mergeCell ref="AW128:BA128"/>
    <mergeCell ref="BB128:BC128"/>
    <mergeCell ref="AF125:AV125"/>
    <mergeCell ref="AW125:AX126"/>
    <mergeCell ref="AY125:AY126"/>
    <mergeCell ref="AZ125:BA126"/>
    <mergeCell ref="B125:C126"/>
    <mergeCell ref="D125:I126"/>
    <mergeCell ref="J125:N126"/>
    <mergeCell ref="O125:AD125"/>
    <mergeCell ref="BB121:BC122"/>
    <mergeCell ref="O122:AD122"/>
    <mergeCell ref="AF122:AV122"/>
    <mergeCell ref="B124:C124"/>
    <mergeCell ref="D124:I124"/>
    <mergeCell ref="J124:N124"/>
    <mergeCell ref="O124:AV124"/>
    <mergeCell ref="AW124:BA124"/>
    <mergeCell ref="BB124:BC124"/>
    <mergeCell ref="AF121:AV121"/>
    <mergeCell ref="AW121:AX122"/>
    <mergeCell ref="AY121:AY122"/>
    <mergeCell ref="AZ121:BA122"/>
    <mergeCell ref="B121:C122"/>
    <mergeCell ref="D121:I122"/>
    <mergeCell ref="J121:N122"/>
    <mergeCell ref="O121:AD121"/>
    <mergeCell ref="BB117:BC118"/>
    <mergeCell ref="O118:AD118"/>
    <mergeCell ref="AF118:AV118"/>
    <mergeCell ref="B120:C120"/>
    <mergeCell ref="D120:I120"/>
    <mergeCell ref="J120:N120"/>
    <mergeCell ref="O120:AV120"/>
    <mergeCell ref="AW120:BA120"/>
    <mergeCell ref="BB120:BC120"/>
    <mergeCell ref="AF117:AV117"/>
    <mergeCell ref="AW117:AX118"/>
    <mergeCell ref="AY117:AY118"/>
    <mergeCell ref="AZ117:BA118"/>
    <mergeCell ref="B117:C118"/>
    <mergeCell ref="D117:I118"/>
    <mergeCell ref="J117:N118"/>
    <mergeCell ref="O117:AD117"/>
    <mergeCell ref="BB113:BC114"/>
    <mergeCell ref="O114:AD114"/>
    <mergeCell ref="AF114:AV114"/>
    <mergeCell ref="B116:C116"/>
    <mergeCell ref="D116:I116"/>
    <mergeCell ref="J116:N116"/>
    <mergeCell ref="O116:AV116"/>
    <mergeCell ref="AW116:BA116"/>
    <mergeCell ref="BB116:BC116"/>
    <mergeCell ref="AF113:AV113"/>
    <mergeCell ref="AW113:AX114"/>
    <mergeCell ref="AY113:AY114"/>
    <mergeCell ref="AZ113:BA114"/>
    <mergeCell ref="B113:C114"/>
    <mergeCell ref="D113:I114"/>
    <mergeCell ref="J113:N114"/>
    <mergeCell ref="O113:AD113"/>
    <mergeCell ref="B112:C112"/>
    <mergeCell ref="D112:I112"/>
    <mergeCell ref="J112:N112"/>
    <mergeCell ref="O112:AV112"/>
    <mergeCell ref="AW112:BA112"/>
    <mergeCell ref="BB112:BC112"/>
    <mergeCell ref="B109:C110"/>
    <mergeCell ref="D109:I110"/>
    <mergeCell ref="J109:N110"/>
    <mergeCell ref="O109:AD109"/>
    <mergeCell ref="BB109:BC110"/>
    <mergeCell ref="O110:AD110"/>
    <mergeCell ref="AF110:AV110"/>
    <mergeCell ref="AF109:AV109"/>
    <mergeCell ref="AW108:BA108"/>
    <mergeCell ref="BB108:BC108"/>
    <mergeCell ref="AF105:AV105"/>
    <mergeCell ref="AW109:AX110"/>
    <mergeCell ref="AY109:AY110"/>
    <mergeCell ref="AZ109:BA110"/>
    <mergeCell ref="O106:AD106"/>
    <mergeCell ref="AF106:AV106"/>
    <mergeCell ref="B108:C108"/>
    <mergeCell ref="D108:I108"/>
    <mergeCell ref="J108:N108"/>
    <mergeCell ref="O108:AV108"/>
    <mergeCell ref="AW104:BA104"/>
    <mergeCell ref="BB104:BC104"/>
    <mergeCell ref="AW105:AX106"/>
    <mergeCell ref="AY105:AY106"/>
    <mergeCell ref="AZ105:BA106"/>
    <mergeCell ref="B105:C106"/>
    <mergeCell ref="D105:I106"/>
    <mergeCell ref="J105:N106"/>
    <mergeCell ref="O105:AD105"/>
    <mergeCell ref="BB105:BC106"/>
    <mergeCell ref="O102:AD102"/>
    <mergeCell ref="AF102:AV102"/>
    <mergeCell ref="B104:C104"/>
    <mergeCell ref="D104:I104"/>
    <mergeCell ref="J104:N104"/>
    <mergeCell ref="O104:AV104"/>
    <mergeCell ref="BB100:BC100"/>
    <mergeCell ref="B101:C102"/>
    <mergeCell ref="D101:I102"/>
    <mergeCell ref="J101:N102"/>
    <mergeCell ref="O101:AD101"/>
    <mergeCell ref="AF101:AV101"/>
    <mergeCell ref="AW101:AX102"/>
    <mergeCell ref="AY101:AY102"/>
    <mergeCell ref="AZ101:BA102"/>
    <mergeCell ref="BB101:BC102"/>
    <mergeCell ref="B95:BC95"/>
    <mergeCell ref="H98:L98"/>
    <mergeCell ref="V98:W98"/>
    <mergeCell ref="Y98:AC98"/>
    <mergeCell ref="AL98:AP98"/>
    <mergeCell ref="B100:C100"/>
    <mergeCell ref="D100:I100"/>
    <mergeCell ref="J100:N100"/>
    <mergeCell ref="O100:AV100"/>
    <mergeCell ref="AW100:BA100"/>
    <mergeCell ref="AE92:AF92"/>
    <mergeCell ref="AG92:AR92"/>
    <mergeCell ref="AS92:AU92"/>
    <mergeCell ref="AV92:AW92"/>
    <mergeCell ref="AY92:AZ92"/>
    <mergeCell ref="BA92:BC92"/>
    <mergeCell ref="B92:C92"/>
    <mergeCell ref="D92:O92"/>
    <mergeCell ref="P92:R92"/>
    <mergeCell ref="S92:T92"/>
    <mergeCell ref="V92:W92"/>
    <mergeCell ref="X92:Z92"/>
    <mergeCell ref="AE91:AF91"/>
    <mergeCell ref="AG91:AR91"/>
    <mergeCell ref="AS91:AU91"/>
    <mergeCell ref="AV91:AW91"/>
    <mergeCell ref="AY91:AZ91"/>
    <mergeCell ref="BA91:BC91"/>
    <mergeCell ref="B91:C91"/>
    <mergeCell ref="D91:O91"/>
    <mergeCell ref="P91:R91"/>
    <mergeCell ref="S91:T91"/>
    <mergeCell ref="V91:W91"/>
    <mergeCell ref="X91:Z91"/>
    <mergeCell ref="AE90:AF90"/>
    <mergeCell ref="AG90:AR90"/>
    <mergeCell ref="AS90:AU90"/>
    <mergeCell ref="AV90:AW90"/>
    <mergeCell ref="AY90:AZ90"/>
    <mergeCell ref="BA90:BC90"/>
    <mergeCell ref="B90:C90"/>
    <mergeCell ref="D90:O90"/>
    <mergeCell ref="P90:R90"/>
    <mergeCell ref="S90:T90"/>
    <mergeCell ref="V90:W90"/>
    <mergeCell ref="X90:Z90"/>
    <mergeCell ref="AE89:AF89"/>
    <mergeCell ref="AG89:AR89"/>
    <mergeCell ref="AS89:AU89"/>
    <mergeCell ref="AV89:AW89"/>
    <mergeCell ref="AY89:AZ89"/>
    <mergeCell ref="BA89:BC89"/>
    <mergeCell ref="AS88:AU88"/>
    <mergeCell ref="AV88:AW88"/>
    <mergeCell ref="AY88:AZ88"/>
    <mergeCell ref="BA88:BC88"/>
    <mergeCell ref="B89:C89"/>
    <mergeCell ref="D89:O89"/>
    <mergeCell ref="P89:R89"/>
    <mergeCell ref="S89:T89"/>
    <mergeCell ref="V89:W89"/>
    <mergeCell ref="X89:Z89"/>
    <mergeCell ref="AV87:AZ87"/>
    <mergeCell ref="BA87:BC87"/>
    <mergeCell ref="B88:C88"/>
    <mergeCell ref="D88:O88"/>
    <mergeCell ref="P88:R88"/>
    <mergeCell ref="S88:T88"/>
    <mergeCell ref="V88:W88"/>
    <mergeCell ref="X88:Z88"/>
    <mergeCell ref="AE88:AF88"/>
    <mergeCell ref="AG88:AR88"/>
    <mergeCell ref="B87:O87"/>
    <mergeCell ref="P87:R87"/>
    <mergeCell ref="S87:W87"/>
    <mergeCell ref="X87:Z87"/>
    <mergeCell ref="AE87:AR87"/>
    <mergeCell ref="AS87:AU87"/>
    <mergeCell ref="AE85:AF85"/>
    <mergeCell ref="AG85:AR85"/>
    <mergeCell ref="AS85:AU85"/>
    <mergeCell ref="AV85:AW85"/>
    <mergeCell ref="AY85:AZ85"/>
    <mergeCell ref="BA85:BC85"/>
    <mergeCell ref="B85:C85"/>
    <mergeCell ref="D85:O85"/>
    <mergeCell ref="P85:R85"/>
    <mergeCell ref="S85:T85"/>
    <mergeCell ref="V85:W85"/>
    <mergeCell ref="X85:Z85"/>
    <mergeCell ref="AE84:AF84"/>
    <mergeCell ref="AG84:AR84"/>
    <mergeCell ref="AS84:AU84"/>
    <mergeCell ref="AV84:AW84"/>
    <mergeCell ref="AY84:AZ84"/>
    <mergeCell ref="BA84:BC84"/>
    <mergeCell ref="B84:C84"/>
    <mergeCell ref="D84:O84"/>
    <mergeCell ref="P84:R84"/>
    <mergeCell ref="S84:T84"/>
    <mergeCell ref="V84:W84"/>
    <mergeCell ref="X84:Z84"/>
    <mergeCell ref="AE83:AF83"/>
    <mergeCell ref="AG83:AR83"/>
    <mergeCell ref="AS83:AU83"/>
    <mergeCell ref="AV83:AW83"/>
    <mergeCell ref="AY83:AZ83"/>
    <mergeCell ref="BA83:BC83"/>
    <mergeCell ref="B83:C83"/>
    <mergeCell ref="D83:O83"/>
    <mergeCell ref="P83:R83"/>
    <mergeCell ref="S83:T83"/>
    <mergeCell ref="V83:W83"/>
    <mergeCell ref="X83:Z83"/>
    <mergeCell ref="AE82:AF82"/>
    <mergeCell ref="AG82:AR82"/>
    <mergeCell ref="AS82:AU82"/>
    <mergeCell ref="AV82:AW82"/>
    <mergeCell ref="AY82:AZ82"/>
    <mergeCell ref="BA82:BC82"/>
    <mergeCell ref="AS81:AU81"/>
    <mergeCell ref="AV81:AW81"/>
    <mergeCell ref="AY81:AZ81"/>
    <mergeCell ref="BA81:BC81"/>
    <mergeCell ref="B82:C82"/>
    <mergeCell ref="D82:O82"/>
    <mergeCell ref="P82:R82"/>
    <mergeCell ref="S82:T82"/>
    <mergeCell ref="V82:W82"/>
    <mergeCell ref="X82:Z82"/>
    <mergeCell ref="AV80:AZ80"/>
    <mergeCell ref="BA80:BC80"/>
    <mergeCell ref="B81:C81"/>
    <mergeCell ref="D81:O81"/>
    <mergeCell ref="P81:R81"/>
    <mergeCell ref="S81:T81"/>
    <mergeCell ref="V81:W81"/>
    <mergeCell ref="X81:Z81"/>
    <mergeCell ref="AE81:AF81"/>
    <mergeCell ref="AG81:AR81"/>
    <mergeCell ref="G76:I76"/>
    <mergeCell ref="J76:N76"/>
    <mergeCell ref="O76:AD76"/>
    <mergeCell ref="B75:C75"/>
    <mergeCell ref="AE80:AR80"/>
    <mergeCell ref="AS80:AU80"/>
    <mergeCell ref="AF76:AV76"/>
    <mergeCell ref="AW76:AX76"/>
    <mergeCell ref="AZ76:BA76"/>
    <mergeCell ref="BB76:BC76"/>
    <mergeCell ref="O75:AD75"/>
    <mergeCell ref="B80:O80"/>
    <mergeCell ref="P80:R80"/>
    <mergeCell ref="S80:W80"/>
    <mergeCell ref="X80:Z80"/>
    <mergeCell ref="B76:C76"/>
    <mergeCell ref="AF75:AV75"/>
    <mergeCell ref="AW75:AX75"/>
    <mergeCell ref="AZ75:BA75"/>
    <mergeCell ref="BB73:BC73"/>
    <mergeCell ref="AF74:AV74"/>
    <mergeCell ref="AW74:AX74"/>
    <mergeCell ref="AZ74:BA74"/>
    <mergeCell ref="BB74:BC74"/>
    <mergeCell ref="BB75:BC75"/>
    <mergeCell ref="O73:AD73"/>
    <mergeCell ref="AF73:AV73"/>
    <mergeCell ref="AW73:AX73"/>
    <mergeCell ref="AZ73:BA73"/>
    <mergeCell ref="B74:C74"/>
    <mergeCell ref="G74:I74"/>
    <mergeCell ref="J74:N74"/>
    <mergeCell ref="O74:AD74"/>
    <mergeCell ref="AZ71:BA71"/>
    <mergeCell ref="BB71:BC71"/>
    <mergeCell ref="B72:C72"/>
    <mergeCell ref="G72:I72"/>
    <mergeCell ref="J72:N72"/>
    <mergeCell ref="O72:AD72"/>
    <mergeCell ref="AF72:AV72"/>
    <mergeCell ref="AW72:AX72"/>
    <mergeCell ref="AZ72:BA72"/>
    <mergeCell ref="BB72:BC72"/>
    <mergeCell ref="B71:C71"/>
    <mergeCell ref="G71:I71"/>
    <mergeCell ref="J71:N71"/>
    <mergeCell ref="O71:AD71"/>
    <mergeCell ref="AF71:AV71"/>
    <mergeCell ref="AW71:AX71"/>
    <mergeCell ref="AF69:AV69"/>
    <mergeCell ref="AW69:AX69"/>
    <mergeCell ref="AZ69:BA69"/>
    <mergeCell ref="BB69:BC69"/>
    <mergeCell ref="AW70:AX70"/>
    <mergeCell ref="AZ70:BA70"/>
    <mergeCell ref="BB70:BC70"/>
    <mergeCell ref="BB67:BC67"/>
    <mergeCell ref="B68:C68"/>
    <mergeCell ref="G68:I68"/>
    <mergeCell ref="J68:N68"/>
    <mergeCell ref="O68:AD68"/>
    <mergeCell ref="AF68:AV68"/>
    <mergeCell ref="AW68:AX68"/>
    <mergeCell ref="AZ68:BA68"/>
    <mergeCell ref="BB68:BC68"/>
    <mergeCell ref="AF70:AV70"/>
    <mergeCell ref="B67:C67"/>
    <mergeCell ref="D67:F76"/>
    <mergeCell ref="G67:I67"/>
    <mergeCell ref="AW67:AX67"/>
    <mergeCell ref="AZ67:BA67"/>
    <mergeCell ref="B69:C69"/>
    <mergeCell ref="G69:I69"/>
    <mergeCell ref="J69:N69"/>
    <mergeCell ref="O69:AD69"/>
    <mergeCell ref="J67:N67"/>
    <mergeCell ref="B73:C73"/>
    <mergeCell ref="G73:I73"/>
    <mergeCell ref="J73:N73"/>
    <mergeCell ref="O67:AD67"/>
    <mergeCell ref="AF67:AV67"/>
    <mergeCell ref="B70:C70"/>
    <mergeCell ref="G70:I70"/>
    <mergeCell ref="J70:N70"/>
    <mergeCell ref="O70:AD70"/>
    <mergeCell ref="G75:I75"/>
    <mergeCell ref="J75:N75"/>
    <mergeCell ref="BB65:BC65"/>
    <mergeCell ref="B66:C66"/>
    <mergeCell ref="G66:I66"/>
    <mergeCell ref="J66:N66"/>
    <mergeCell ref="O66:AD66"/>
    <mergeCell ref="AF66:AV66"/>
    <mergeCell ref="AW66:AX66"/>
    <mergeCell ref="AZ66:BA66"/>
    <mergeCell ref="AZ64:BA64"/>
    <mergeCell ref="BB64:BC64"/>
    <mergeCell ref="O63:AD63"/>
    <mergeCell ref="BB66:BC66"/>
    <mergeCell ref="O65:AD65"/>
    <mergeCell ref="AF65:AV65"/>
    <mergeCell ref="AW65:AX65"/>
    <mergeCell ref="AZ65:BA65"/>
    <mergeCell ref="B64:C64"/>
    <mergeCell ref="G64:I64"/>
    <mergeCell ref="J64:N64"/>
    <mergeCell ref="O64:AD64"/>
    <mergeCell ref="AF64:AV64"/>
    <mergeCell ref="AW64:AX64"/>
    <mergeCell ref="O62:AD62"/>
    <mergeCell ref="AF63:AV63"/>
    <mergeCell ref="AW63:AX63"/>
    <mergeCell ref="AZ63:BA63"/>
    <mergeCell ref="BB61:BC61"/>
    <mergeCell ref="AF62:AV62"/>
    <mergeCell ref="AW62:AX62"/>
    <mergeCell ref="AZ62:BA62"/>
    <mergeCell ref="BB62:BC62"/>
    <mergeCell ref="BB63:BC63"/>
    <mergeCell ref="AW60:AX60"/>
    <mergeCell ref="AZ60:BA60"/>
    <mergeCell ref="BB60:BC60"/>
    <mergeCell ref="B61:C61"/>
    <mergeCell ref="G61:I61"/>
    <mergeCell ref="J61:N61"/>
    <mergeCell ref="O61:AD61"/>
    <mergeCell ref="AF61:AV61"/>
    <mergeCell ref="AW61:AX61"/>
    <mergeCell ref="AZ61:BA61"/>
    <mergeCell ref="J59:N59"/>
    <mergeCell ref="O59:AD59"/>
    <mergeCell ref="AF59:AV59"/>
    <mergeCell ref="AW59:AX59"/>
    <mergeCell ref="AZ59:BA59"/>
    <mergeCell ref="BB59:BC59"/>
    <mergeCell ref="BB57:BC57"/>
    <mergeCell ref="B58:C58"/>
    <mergeCell ref="G58:I58"/>
    <mergeCell ref="J58:N58"/>
    <mergeCell ref="O58:AD58"/>
    <mergeCell ref="AF58:AV58"/>
    <mergeCell ref="AW58:AX58"/>
    <mergeCell ref="AZ58:BA58"/>
    <mergeCell ref="BB58:BC58"/>
    <mergeCell ref="B60:C60"/>
    <mergeCell ref="G60:I60"/>
    <mergeCell ref="J60:N60"/>
    <mergeCell ref="O60:AD60"/>
    <mergeCell ref="AF60:AV60"/>
    <mergeCell ref="B57:C57"/>
    <mergeCell ref="D57:F66"/>
    <mergeCell ref="G57:I57"/>
    <mergeCell ref="B59:C59"/>
    <mergeCell ref="G59:I59"/>
    <mergeCell ref="B63:C63"/>
    <mergeCell ref="G63:I63"/>
    <mergeCell ref="J63:N63"/>
    <mergeCell ref="B62:C62"/>
    <mergeCell ref="G62:I62"/>
    <mergeCell ref="J62:N62"/>
    <mergeCell ref="D56:F56"/>
    <mergeCell ref="G56:I56"/>
    <mergeCell ref="J56:N56"/>
    <mergeCell ref="O56:AV56"/>
    <mergeCell ref="AW56:BA56"/>
    <mergeCell ref="J57:N57"/>
    <mergeCell ref="O57:AD57"/>
    <mergeCell ref="AF57:AV57"/>
    <mergeCell ref="AW57:AX57"/>
    <mergeCell ref="AZ57:BA57"/>
    <mergeCell ref="BB56:BC56"/>
    <mergeCell ref="AF51:AV51"/>
    <mergeCell ref="AW51:AX51"/>
    <mergeCell ref="AZ51:BA51"/>
    <mergeCell ref="BB51:BC51"/>
    <mergeCell ref="B65:C65"/>
    <mergeCell ref="G65:I65"/>
    <mergeCell ref="J65:N65"/>
    <mergeCell ref="B53:BC53"/>
    <mergeCell ref="B56:C56"/>
    <mergeCell ref="AZ50:BA50"/>
    <mergeCell ref="BB50:BC50"/>
    <mergeCell ref="B51:C51"/>
    <mergeCell ref="G51:I51"/>
    <mergeCell ref="J51:N51"/>
    <mergeCell ref="O51:AD51"/>
    <mergeCell ref="B50:C50"/>
    <mergeCell ref="G50:I50"/>
    <mergeCell ref="J50:N50"/>
    <mergeCell ref="O50:AD50"/>
    <mergeCell ref="AF50:AV50"/>
    <mergeCell ref="AW50:AX50"/>
    <mergeCell ref="AZ48:BA48"/>
    <mergeCell ref="BB48:BC48"/>
    <mergeCell ref="B49:C49"/>
    <mergeCell ref="G49:I49"/>
    <mergeCell ref="J49:N49"/>
    <mergeCell ref="O49:AD49"/>
    <mergeCell ref="AF49:AV49"/>
    <mergeCell ref="AW49:AX49"/>
    <mergeCell ref="AZ49:BA49"/>
    <mergeCell ref="BB49:BC49"/>
    <mergeCell ref="G47:I47"/>
    <mergeCell ref="J47:N47"/>
    <mergeCell ref="O47:AD47"/>
    <mergeCell ref="B46:C46"/>
    <mergeCell ref="AF48:AV48"/>
    <mergeCell ref="AW48:AX48"/>
    <mergeCell ref="AF47:AV47"/>
    <mergeCell ref="AW47:AX47"/>
    <mergeCell ref="AZ47:BA47"/>
    <mergeCell ref="BB47:BC47"/>
    <mergeCell ref="O46:AD46"/>
    <mergeCell ref="B48:C48"/>
    <mergeCell ref="G48:I48"/>
    <mergeCell ref="J48:N48"/>
    <mergeCell ref="O48:AD48"/>
    <mergeCell ref="B47:C47"/>
    <mergeCell ref="AF46:AV46"/>
    <mergeCell ref="AW46:AX46"/>
    <mergeCell ref="AZ46:BA46"/>
    <mergeCell ref="BB44:BC44"/>
    <mergeCell ref="AF45:AV45"/>
    <mergeCell ref="AW45:AX45"/>
    <mergeCell ref="AZ45:BA45"/>
    <mergeCell ref="BB45:BC45"/>
    <mergeCell ref="BB46:BC46"/>
    <mergeCell ref="O44:AD44"/>
    <mergeCell ref="AF44:AV44"/>
    <mergeCell ref="AW44:AX44"/>
    <mergeCell ref="AZ44:BA44"/>
    <mergeCell ref="B45:C45"/>
    <mergeCell ref="G45:I45"/>
    <mergeCell ref="J45:N45"/>
    <mergeCell ref="O45:AD45"/>
    <mergeCell ref="O43:AD43"/>
    <mergeCell ref="AF43:AV43"/>
    <mergeCell ref="AW43:AX43"/>
    <mergeCell ref="AZ43:BA43"/>
    <mergeCell ref="BB43:BC43"/>
    <mergeCell ref="O42:AD42"/>
    <mergeCell ref="B42:C42"/>
    <mergeCell ref="D42:F51"/>
    <mergeCell ref="G42:I42"/>
    <mergeCell ref="J42:N42"/>
    <mergeCell ref="B44:C44"/>
    <mergeCell ref="G44:I44"/>
    <mergeCell ref="J44:N44"/>
    <mergeCell ref="B43:C43"/>
    <mergeCell ref="G43:I43"/>
    <mergeCell ref="J43:N43"/>
    <mergeCell ref="AW41:AX41"/>
    <mergeCell ref="AZ41:BA41"/>
    <mergeCell ref="BB41:BC41"/>
    <mergeCell ref="AF42:AV42"/>
    <mergeCell ref="AW42:AX42"/>
    <mergeCell ref="AZ42:BA42"/>
    <mergeCell ref="BB42:BC42"/>
    <mergeCell ref="CJ40:CL40"/>
    <mergeCell ref="AF40:AV40"/>
    <mergeCell ref="O40:AD40"/>
    <mergeCell ref="G46:I46"/>
    <mergeCell ref="J46:N46"/>
    <mergeCell ref="CC40:CE40"/>
    <mergeCell ref="AW40:AX40"/>
    <mergeCell ref="AZ40:BA40"/>
    <mergeCell ref="BB40:BC40"/>
    <mergeCell ref="AF41:AV41"/>
    <mergeCell ref="B41:C41"/>
    <mergeCell ref="G41:I41"/>
    <mergeCell ref="J41:N41"/>
    <mergeCell ref="O41:AD41"/>
    <mergeCell ref="B40:C40"/>
    <mergeCell ref="G40:I40"/>
    <mergeCell ref="J40:N40"/>
    <mergeCell ref="AZ38:BA38"/>
    <mergeCell ref="BB38:BC38"/>
    <mergeCell ref="B39:C39"/>
    <mergeCell ref="G39:I39"/>
    <mergeCell ref="J39:N39"/>
    <mergeCell ref="O39:AD39"/>
    <mergeCell ref="AF39:AV39"/>
    <mergeCell ref="AW39:AX39"/>
    <mergeCell ref="AZ39:BA39"/>
    <mergeCell ref="BB39:BC39"/>
    <mergeCell ref="B38:C38"/>
    <mergeCell ref="G38:I38"/>
    <mergeCell ref="J38:N38"/>
    <mergeCell ref="O38:AD38"/>
    <mergeCell ref="AF38:AV38"/>
    <mergeCell ref="AW38:AX38"/>
    <mergeCell ref="AZ36:BA36"/>
    <mergeCell ref="BB36:BC36"/>
    <mergeCell ref="B37:C37"/>
    <mergeCell ref="G37:I37"/>
    <mergeCell ref="J37:N37"/>
    <mergeCell ref="O37:AD37"/>
    <mergeCell ref="AF37:AV37"/>
    <mergeCell ref="AW37:AX37"/>
    <mergeCell ref="AZ37:BA37"/>
    <mergeCell ref="BB37:BC37"/>
    <mergeCell ref="B36:C36"/>
    <mergeCell ref="G36:I36"/>
    <mergeCell ref="J36:N36"/>
    <mergeCell ref="O36:AD36"/>
    <mergeCell ref="AF36:AV36"/>
    <mergeCell ref="AW36:AX36"/>
    <mergeCell ref="AZ34:BA34"/>
    <mergeCell ref="BB34:BC34"/>
    <mergeCell ref="B35:C35"/>
    <mergeCell ref="G35:I35"/>
    <mergeCell ref="J35:N35"/>
    <mergeCell ref="O35:AD35"/>
    <mergeCell ref="AF35:AV35"/>
    <mergeCell ref="AW35:AX35"/>
    <mergeCell ref="AZ35:BA35"/>
    <mergeCell ref="BB35:BC35"/>
    <mergeCell ref="B34:C34"/>
    <mergeCell ref="G34:I34"/>
    <mergeCell ref="J34:N34"/>
    <mergeCell ref="O34:AD34"/>
    <mergeCell ref="AF34:AV34"/>
    <mergeCell ref="AW34:AX34"/>
    <mergeCell ref="CC32:CE32"/>
    <mergeCell ref="CJ32:CL32"/>
    <mergeCell ref="B33:C33"/>
    <mergeCell ref="G33:I33"/>
    <mergeCell ref="J33:N33"/>
    <mergeCell ref="O33:AD33"/>
    <mergeCell ref="AF33:AV33"/>
    <mergeCell ref="AW33:AX33"/>
    <mergeCell ref="AZ33:BA33"/>
    <mergeCell ref="BB33:BC33"/>
    <mergeCell ref="BB31:BC31"/>
    <mergeCell ref="B32:C32"/>
    <mergeCell ref="D32:F41"/>
    <mergeCell ref="G32:I32"/>
    <mergeCell ref="J32:N32"/>
    <mergeCell ref="O32:AD32"/>
    <mergeCell ref="AF32:AV32"/>
    <mergeCell ref="AW32:AX32"/>
    <mergeCell ref="AZ32:BA32"/>
    <mergeCell ref="BB32:BC32"/>
    <mergeCell ref="B31:C31"/>
    <mergeCell ref="D31:F31"/>
    <mergeCell ref="G31:I31"/>
    <mergeCell ref="J31:N31"/>
    <mergeCell ref="O31:AV31"/>
    <mergeCell ref="AW31:BA31"/>
    <mergeCell ref="B26:C26"/>
    <mergeCell ref="D26:X26"/>
    <mergeCell ref="B27:C27"/>
    <mergeCell ref="D27:X27"/>
    <mergeCell ref="Y27:Z27"/>
    <mergeCell ref="AE27:AF27"/>
    <mergeCell ref="Y26:Z26"/>
    <mergeCell ref="AE26:AF26"/>
    <mergeCell ref="AG24:BA24"/>
    <mergeCell ref="BB24:BC24"/>
    <mergeCell ref="AG25:BA25"/>
    <mergeCell ref="BB25:BC25"/>
    <mergeCell ref="AG27:BA27"/>
    <mergeCell ref="BB27:BC27"/>
    <mergeCell ref="B24:C24"/>
    <mergeCell ref="D24:X24"/>
    <mergeCell ref="Y24:Z24"/>
    <mergeCell ref="AE24:AF24"/>
    <mergeCell ref="AG26:BA26"/>
    <mergeCell ref="BB26:BC26"/>
    <mergeCell ref="B25:C25"/>
    <mergeCell ref="D25:X25"/>
    <mergeCell ref="Y25:Z25"/>
    <mergeCell ref="AE25:AF25"/>
    <mergeCell ref="B22:Z22"/>
    <mergeCell ref="AE22:BC22"/>
    <mergeCell ref="B23:C23"/>
    <mergeCell ref="D23:X23"/>
    <mergeCell ref="Y23:Z23"/>
    <mergeCell ref="AE23:AF23"/>
    <mergeCell ref="AG23:BA23"/>
    <mergeCell ref="BB23:BC23"/>
    <mergeCell ref="B19:C19"/>
    <mergeCell ref="D19:X19"/>
    <mergeCell ref="B20:C20"/>
    <mergeCell ref="D20:X20"/>
    <mergeCell ref="Y20:Z20"/>
    <mergeCell ref="AE20:AF20"/>
    <mergeCell ref="Y19:Z19"/>
    <mergeCell ref="AE19:AF19"/>
    <mergeCell ref="AG17:BA17"/>
    <mergeCell ref="BB17:BC17"/>
    <mergeCell ref="AG18:BA18"/>
    <mergeCell ref="BB18:BC18"/>
    <mergeCell ref="AG20:BA20"/>
    <mergeCell ref="BB20:BC20"/>
    <mergeCell ref="B17:C17"/>
    <mergeCell ref="D17:X17"/>
    <mergeCell ref="Y17:Z17"/>
    <mergeCell ref="AE17:AF17"/>
    <mergeCell ref="AG19:BA19"/>
    <mergeCell ref="BB19:BC19"/>
    <mergeCell ref="B18:C18"/>
    <mergeCell ref="D18:X18"/>
    <mergeCell ref="Y18:Z18"/>
    <mergeCell ref="AE18:AF18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&amp;Lwww.kadmo.de&amp;C&amp;F&amp;R&amp;P von &amp;N </oddFooter>
  </headerFooter>
  <rowBreaks count="3" manualBreakCount="3">
    <brk id="52" max="64" man="1"/>
    <brk id="93" max="64" man="1"/>
    <brk id="139" max="6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Fraport AG</dc:creator>
  <cp:keywords/>
  <dc:description/>
  <cp:lastModifiedBy>Andreas Saur</cp:lastModifiedBy>
  <cp:lastPrinted>2013-05-19T11:27:30Z</cp:lastPrinted>
  <dcterms:created xsi:type="dcterms:W3CDTF">2012-04-24T04:38:53Z</dcterms:created>
  <dcterms:modified xsi:type="dcterms:W3CDTF">2013-05-22T07:28:58Z</dcterms:modified>
  <cp:category/>
  <cp:version/>
  <cp:contentType/>
  <cp:contentStatus/>
</cp:coreProperties>
</file>